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0520" windowHeight="4065"/>
  </bookViews>
  <sheets>
    <sheet name="Krycí list" sheetId="1" r:id="rId1"/>
    <sheet name="Rekapitulace" sheetId="2" r:id="rId2"/>
    <sheet name="100 stavební" sheetId="3" r:id="rId3"/>
    <sheet name="ZT 200" sheetId="6" r:id="rId4"/>
    <sheet name="400 UT" sheetId="4" r:id="rId5"/>
    <sheet name="410 PS" sheetId="5" r:id="rId6"/>
    <sheet name="700 MaR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dfgvf" localSheetId="6">[1]Rekapitulace!#REF!</definedName>
    <definedName name="\dfgvf">[1]Rekapitulace!#REF!</definedName>
    <definedName name="A\SVSADVF">[1]Rekapitulace!$H$20</definedName>
    <definedName name="aFASDFVSD">#REF!</definedName>
    <definedName name="agfg" localSheetId="6">'[1]100-stav.část'!#REF!</definedName>
    <definedName name="agfg">'[1]100-stav.část'!#REF!</definedName>
    <definedName name="aghabh" localSheetId="6">'[1]100-stav.část'!#REF!</definedName>
    <definedName name="aghabh">'[1]100-stav.část'!#REF!</definedName>
    <definedName name="agvfvg">'[2]Krycí list'!$C$4</definedName>
    <definedName name="arfgfr" localSheetId="5">'[1]100-stav.část'!#REF!</definedName>
    <definedName name="arfgfr" localSheetId="6">'[1]100-stav.část'!#REF!</definedName>
    <definedName name="arfgfr">'[1]100-stav.část'!#REF!</definedName>
    <definedName name="avbadvb">[1]Rekapitulace!#REF!</definedName>
    <definedName name="avdv">[1]Rekapitulace!#REF!</definedName>
    <definedName name="AVGFVBG">[2]Rekapitulace!#REF!</definedName>
    <definedName name="b">[1]Rekapitulace!#REF!</definedName>
    <definedName name="basbg">[1]Rekapitulace!#REF!</definedName>
    <definedName name="bb">[3]Rekapitulace!#REF!</definedName>
    <definedName name="bbbb">[3]Rekapitulace!#REF!</definedName>
    <definedName name="bbbvfgbnf" localSheetId="6">#REF!</definedName>
    <definedName name="bbbvfgbnf">#REF!</definedName>
    <definedName name="bfgb">'[1]100-stav.část'!#REF!</definedName>
    <definedName name="bgbgb" localSheetId="6">#REF!</definedName>
    <definedName name="bgbgb">#REF!</definedName>
    <definedName name="bgbgbfg">'[1]100-stav.část'!#REF!</definedName>
    <definedName name="bgbhgb">'[1]100-stav.část'!#REF!</definedName>
    <definedName name="bgfbgfb">[4]Položky!#REF!</definedName>
    <definedName name="bgsdfb" localSheetId="5">[1]Rekapitulace!#REF!</definedName>
    <definedName name="bgsdfb" localSheetId="6">[1]Rekapitulace!#REF!</definedName>
    <definedName name="bgsdfb">[1]Rekapitulace!#REF!</definedName>
    <definedName name="bgvsgbf">[1]Rekapitulace!#REF!</definedName>
    <definedName name="bhgfbhg">'[1]100-stav.část'!#REF!</definedName>
    <definedName name="bhnbn">#REF!</definedName>
    <definedName name="bnxn">[1]Rekapitulace!$H$16</definedName>
    <definedName name="bsbbb">'[3]100 stavbení'!#REF!</definedName>
    <definedName name="bsfgbb">#REF!</definedName>
    <definedName name="bvbvbv">[4]Rekapitulace!$H$37</definedName>
    <definedName name="bvx">[3]Rekapitulace!#REF!</definedName>
    <definedName name="bxbn">[1]Rekapitulace!#REF!</definedName>
    <definedName name="bxnb">'[1]100-stav.část'!#REF!</definedName>
    <definedName name="bxnn">[1]Rekapitulace!#REF!</definedName>
    <definedName name="bxnx">'[1]100-stav.část'!#REF!</definedName>
    <definedName name="bxvcb">[3]Rekapitulace!$H$36</definedName>
    <definedName name="bxxn">'[1]100-stav.část'!#REF!</definedName>
    <definedName name="cgfdj" localSheetId="5">[1]Rekapitulace!#REF!</definedName>
    <definedName name="cgfdj" localSheetId="6">[1]Rekapitulace!#REF!</definedName>
    <definedName name="cgfdj">[1]Rekapitulace!#REF!</definedName>
    <definedName name="cisloobjektu" localSheetId="4">'[1]Krycí list'!$A$4</definedName>
    <definedName name="cisloobjektu" localSheetId="5">'[1]Krycí list'!$A$4</definedName>
    <definedName name="cisloobjektu" localSheetId="6">'[1]Krycí list'!$A$4</definedName>
    <definedName name="cisloobjektu" localSheetId="3">'[5]Krycí list'!$A$4</definedName>
    <definedName name="cisloobjektu">'Krycí list'!$A$4</definedName>
    <definedName name="cislostavby" localSheetId="4">'[1]Krycí list'!$A$6</definedName>
    <definedName name="cislostavby" localSheetId="5">'[1]Krycí list'!$A$6</definedName>
    <definedName name="cislostavby" localSheetId="6">'[1]Krycí list'!$A$6</definedName>
    <definedName name="cislostavby" localSheetId="3">'[5]Krycí list'!$A$6</definedName>
    <definedName name="cislostavby">'Krycí list'!$A$6</definedName>
    <definedName name="Datum">'Krycí list'!$B$26</definedName>
    <definedName name="dbgdfgb" localSheetId="6">#REF!</definedName>
    <definedName name="dbgdfgb">#REF!</definedName>
    <definedName name="ddddd" localSheetId="6">#REF!</definedName>
    <definedName name="ddddd">#REF!</definedName>
    <definedName name="defge">[1]Rekapitulace!$E$13</definedName>
    <definedName name="dfbdfbg">[1]Rekapitulace!#REF!</definedName>
    <definedName name="dfgbhadbh">[1]Rekapitulace!#REF!</definedName>
    <definedName name="dfgf">'[1]100-stav.část'!#REF!</definedName>
    <definedName name="dfgfdh">'[6]100 stavební'!#REF!</definedName>
    <definedName name="dfghdrf">#REF!</definedName>
    <definedName name="dfghfhg">[6]Rekapitulace!$H$36</definedName>
    <definedName name="dfjzd" localSheetId="6">[1]Rekapitulace!#REF!</definedName>
    <definedName name="dfjzd">[1]Rekapitulace!#REF!</definedName>
    <definedName name="DFVBGFDVBG">[1]Rekapitulace!#REF!</definedName>
    <definedName name="dfvgava" localSheetId="6">#REF!</definedName>
    <definedName name="dfvgava">#REF!</definedName>
    <definedName name="dgde">[1]Rekapitulace!$I$13</definedName>
    <definedName name="dghfghb">#REF!</definedName>
    <definedName name="dghh">[1]Rekapitulace!$E$16</definedName>
    <definedName name="dgthzj">'[6]Krycí list'!$C$6</definedName>
    <definedName name="dh">'[3]Krycí list'!$A$4</definedName>
    <definedName name="dhdhba">[1]Rekapitulace!$F$13</definedName>
    <definedName name="dhgfnh">[1]Rekapitulace!$I$16</definedName>
    <definedName name="dhhgdfhf">'[6]100 stavební'!#REF!</definedName>
    <definedName name="dhjn">[1]Rekapitulace!#REF!</definedName>
    <definedName name="dhnhdgn">[1]Rekapitulace!#REF!</definedName>
    <definedName name="dhsdzhj">[3]Rekapitulace!$G$29</definedName>
    <definedName name="Dil">Rekapitulace!$A$6</definedName>
    <definedName name="dj">[1]Rekapitulace!#REF!</definedName>
    <definedName name="dngf">'[1]100-stav.část'!#REF!</definedName>
    <definedName name="Dodavka" localSheetId="4">[1]Rekapitulace!$G$14</definedName>
    <definedName name="Dodavka" localSheetId="5">[1]Rekapitulace!$G$14</definedName>
    <definedName name="Dodavka" localSheetId="6">[1]Rekapitulace!$G$15</definedName>
    <definedName name="Dodavka" localSheetId="3">[5]Rekapitulace!$G$10</definedName>
    <definedName name="Dodavka">Rekapitulace!$G$17</definedName>
    <definedName name="Dodavka0" localSheetId="4">'400 UT'!#REF!</definedName>
    <definedName name="Dodavka0" localSheetId="5">'410 PS'!#REF!</definedName>
    <definedName name="Dodavka0" localSheetId="6">'700 MaR'!#REF!</definedName>
    <definedName name="Dodavka0" localSheetId="3">'ZT 200'!#REF!</definedName>
    <definedName name="Dodavka0">'100 stavební'!#REF!</definedName>
    <definedName name="drgs" localSheetId="6">'[1]100-stav.část'!#REF!</definedName>
    <definedName name="drgs">'[1]100-stav.část'!#REF!</definedName>
    <definedName name="dsf">#REF!</definedName>
    <definedName name="dvbadfv">[1]Rekapitulace!#REF!</definedName>
    <definedName name="egee">#REF!</definedName>
    <definedName name="egeghewaq">#REF!</definedName>
    <definedName name="egeghrth">#REF!</definedName>
    <definedName name="eggegg">#REF!</definedName>
    <definedName name="eghgterw">#REF!</definedName>
    <definedName name="ergaerta" localSheetId="6">'[1]100-stav.část'!#REF!</definedName>
    <definedName name="ergaerta">'[1]100-stav.část'!#REF!</definedName>
    <definedName name="ergeg">[1]Rekapitulace!$I$13</definedName>
    <definedName name="erger">#REF!</definedName>
    <definedName name="ertf" localSheetId="6">#REF!</definedName>
    <definedName name="ertf">#REF!</definedName>
    <definedName name="ertgtezet">[1]Rekapitulace!#REF!</definedName>
    <definedName name="fb">[1]Rekapitulace!$E$13</definedName>
    <definedName name="fbfb">'[1]Krycí list'!$G$7</definedName>
    <definedName name="fbgd" localSheetId="6">#REF!</definedName>
    <definedName name="fbgd">#REF!</definedName>
    <definedName name="fbggag">[4]Rekapitulace!$H$31</definedName>
    <definedName name="fbhsn">#REF!</definedName>
    <definedName name="fd">#REF!</definedName>
    <definedName name="fda\b" localSheetId="6">#REF!</definedName>
    <definedName name="fda\b">#REF!</definedName>
    <definedName name="fdf" localSheetId="6">#REF!</definedName>
    <definedName name="fdf">#REF!</definedName>
    <definedName name="fdgd" localSheetId="6">#REF!</definedName>
    <definedName name="fdgd">#REF!</definedName>
    <definedName name="fdgdf" localSheetId="6">#REF!</definedName>
    <definedName name="fdgdf">#REF!</definedName>
    <definedName name="fdgjd" localSheetId="6">'[1]100-stav.část'!#REF!</definedName>
    <definedName name="fdgjd">'[1]100-stav.část'!#REF!</definedName>
    <definedName name="fdhghgh">'[6]Krycí list'!$C$4</definedName>
    <definedName name="FDVFADVG">[1]Rekapitulace!#REF!</definedName>
    <definedName name="FDVGFDVGDA">[1]Rekapitulace!#REF!</definedName>
    <definedName name="fff" localSheetId="6">#REF!</definedName>
    <definedName name="fff">#REF!</definedName>
    <definedName name="ffffffgdyagbv">[4]Položky!#REF!</definedName>
    <definedName name="ffffffgfg">'[1]100-stav.část'!#REF!</definedName>
    <definedName name="ffgdfgfdgbdfgb">#REF!</definedName>
    <definedName name="fg" localSheetId="6">#REF!</definedName>
    <definedName name="fg">#REF!</definedName>
    <definedName name="fga" localSheetId="6">#REF!</definedName>
    <definedName name="fga">#REF!</definedName>
    <definedName name="fgb" localSheetId="6">[1]Rekapitulace!#REF!</definedName>
    <definedName name="fgb">[1]Rekapitulace!#REF!</definedName>
    <definedName name="fgbfg" localSheetId="6">[1]Rekapitulace!#REF!</definedName>
    <definedName name="fgbfg">[1]Rekapitulace!#REF!</definedName>
    <definedName name="fgbhsfg">[1]Rekapitulace!$H$20</definedName>
    <definedName name="fgdb">[1]Rekapitulace!$I$13</definedName>
    <definedName name="fgdghfdh">[6]Rekapitulace!#REF!</definedName>
    <definedName name="fge" localSheetId="6">#REF!</definedName>
    <definedName name="fge">#REF!</definedName>
    <definedName name="fgegfa" localSheetId="6">#REF!</definedName>
    <definedName name="fgegfa">#REF!</definedName>
    <definedName name="fgfdgfdg">'[6]Krycí list'!$A$6</definedName>
    <definedName name="fgfga">[4]Položky!#REF!</definedName>
    <definedName name="fgfgafdga">'[1]100-stav.část'!#REF!</definedName>
    <definedName name="FGFGF">[4]Rekapitulace!$I$31</definedName>
    <definedName name="fgfgfdgfd">'[4]Krycí list'!$C$4</definedName>
    <definedName name="fghb">[1]Rekapitulace!$E$13</definedName>
    <definedName name="fghfg" localSheetId="6">#REF!</definedName>
    <definedName name="fghfg">#REF!</definedName>
    <definedName name="fghfgh">'[6]100 stavební'!#REF!</definedName>
    <definedName name="fghgf" localSheetId="6">#REF!</definedName>
    <definedName name="fghgf">#REF!</definedName>
    <definedName name="fghgfh">[7]Rekapitulace!#REF!</definedName>
    <definedName name="fghgfhf">[6]Rekapitulace!$I$31</definedName>
    <definedName name="fghghgf">[6]Rekapitulace!#REF!</definedName>
    <definedName name="fghjghj">[6]Rekapitulace!#REF!</definedName>
    <definedName name="fghr">[1]Rekapitulace!$E$13</definedName>
    <definedName name="fghsfgh" localSheetId="6">#REF!</definedName>
    <definedName name="fghsfgh">#REF!</definedName>
    <definedName name="fgnj">'[1]100-stav.část'!#REF!</definedName>
    <definedName name="fgragg">[1]Rekapitulace!#REF!</definedName>
    <definedName name="fgreg">[2]Rekapitulace!$F$29</definedName>
    <definedName name="fgrgafrg">'[1]100-stav.část'!#REF!</definedName>
    <definedName name="fgrgf">'[1]100-stav.část'!#REF!</definedName>
    <definedName name="fhf">[1]Rekapitulace!#REF!</definedName>
    <definedName name="fhgfhgf">'[1]100-stav.část'!#REF!</definedName>
    <definedName name="fngn">'[1]Krycí list'!$A$6</definedName>
    <definedName name="fsghsfghb" localSheetId="6">#REF!</definedName>
    <definedName name="fsghsfghb">#REF!</definedName>
    <definedName name="fvb">[1]Rekapitulace!$G$13</definedName>
    <definedName name="fvfgvfd">[4]Rekapitulace!$F$31</definedName>
    <definedName name="FVGFVG" localSheetId="6">[2]Rekapitulace!#REF!</definedName>
    <definedName name="FVGFVG">[2]Rekapitulace!#REF!</definedName>
    <definedName name="fvybvb">'[4]Krycí list'!$G$7</definedName>
    <definedName name="fwf">[1]Rekapitulace!$G$13</definedName>
    <definedName name="fydb">#REF!</definedName>
    <definedName name="g">#REF!</definedName>
    <definedName name="gaa">[2]Rekapitulace!$E$29</definedName>
    <definedName name="gabgadg">'[2]100 stavební'!#REF!</definedName>
    <definedName name="gabgetg">[1]Rekapitulace!#REF!</definedName>
    <definedName name="gabgha" localSheetId="6">'[2]100 stavební'!#REF!</definedName>
    <definedName name="gabgha">'[2]100 stavební'!#REF!</definedName>
    <definedName name="gahba" localSheetId="6">'[2]100 stavební'!#REF!</definedName>
    <definedName name="gahba">'[2]100 stavební'!#REF!</definedName>
    <definedName name="gb" localSheetId="6">[1]Rekapitulace!#REF!</definedName>
    <definedName name="gb">[1]Rekapitulace!#REF!</definedName>
    <definedName name="gbdfbg">[4]Položky!#REF!</definedName>
    <definedName name="gbfgbgfb">[1]Rekapitulace!#REF!</definedName>
    <definedName name="gbfgfbn">'[1]Krycí list'!$G$7</definedName>
    <definedName name="gbgb">[3]Rekapitulace!#REF!</definedName>
    <definedName name="gbhgb">'[6]Krycí list'!$A$6</definedName>
    <definedName name="gbhsfb">[1]Rekapitulace!#REF!</definedName>
    <definedName name="gbnfgbndfgb">'[1]100-stav.část'!#REF!</definedName>
    <definedName name="gbsbhsf">[1]Rekapitulace!#REF!</definedName>
    <definedName name="gbsfg">[1]Rekapitulace!#REF!</definedName>
    <definedName name="gbxngn">'[1]100-stav.část'!#REF!</definedName>
    <definedName name="gdfag">[1]Rekapitulace!#REF!</definedName>
    <definedName name="gdgh">#REF!</definedName>
    <definedName name="gdnh">[1]Rekapitulace!#REF!</definedName>
    <definedName name="gea" localSheetId="6">#REF!</definedName>
    <definedName name="gea">#REF!</definedName>
    <definedName name="gefga" localSheetId="6">#REF!</definedName>
    <definedName name="gefga">#REF!</definedName>
    <definedName name="geggh">#REF!</definedName>
    <definedName name="ger" localSheetId="6">#REF!</definedName>
    <definedName name="ger">#REF!</definedName>
    <definedName name="GERGTERG">[4]Rekapitulace!$E$31</definedName>
    <definedName name="gertghqwh">[1]Rekapitulace!$H$13</definedName>
    <definedName name="gfbngfnhfg">[1]Rekapitulace!#REF!</definedName>
    <definedName name="gfbs">#REF!</definedName>
    <definedName name="gfdegah">'[6]100 stavební'!#REF!</definedName>
    <definedName name="gfdhbgdf">[1]Rekapitulace!#REF!</definedName>
    <definedName name="gfeg" localSheetId="6">#REF!</definedName>
    <definedName name="gfeg">#REF!</definedName>
    <definedName name="gfg" localSheetId="6">#REF!</definedName>
    <definedName name="gfg">#REF!</definedName>
    <definedName name="gfgda" localSheetId="6">'[1]100-stav.část'!#REF!</definedName>
    <definedName name="gfgda">'[1]100-stav.část'!#REF!</definedName>
    <definedName name="gfgf">'[2]Krycí list'!$G$7</definedName>
    <definedName name="gfhgf">[7]Rekapitulace!$H$36</definedName>
    <definedName name="gfhgffhb" localSheetId="6">#REF!</definedName>
    <definedName name="gfhgffhb">#REF!</definedName>
    <definedName name="gfhgfh">'[6]100 stavební'!#REF!</definedName>
    <definedName name="gfhghsh" localSheetId="6">#REF!</definedName>
    <definedName name="gfhghsh">#REF!</definedName>
    <definedName name="gfhsfh" localSheetId="6">#REF!</definedName>
    <definedName name="gfhsfh">#REF!</definedName>
    <definedName name="gfhsg" localSheetId="6">#REF!</definedName>
    <definedName name="gfhsg">#REF!</definedName>
    <definedName name="GFRFGVASDVF" localSheetId="6">[2]Rekapitulace!#REF!</definedName>
    <definedName name="GFRFGVASDVF">[2]Rekapitulace!#REF!</definedName>
    <definedName name="gftghr">[1]Rekapitulace!$G$13</definedName>
    <definedName name="gfxh">[7]Rekapitulace!#REF!</definedName>
    <definedName name="ggaga">'[1]100-stav.část'!#REF!</definedName>
    <definedName name="ggahg">[1]Rekapitulace!#REF!</definedName>
    <definedName name="ggewgh">#REF!</definedName>
    <definedName name="ggtgh" localSheetId="6">#REF!</definedName>
    <definedName name="ggtgh">#REF!</definedName>
    <definedName name="ggtgt">[1]Rekapitulace!#REF!</definedName>
    <definedName name="ghabh" localSheetId="6">[1]Rekapitulace!#REF!</definedName>
    <definedName name="ghabh">[1]Rekapitulace!#REF!</definedName>
    <definedName name="ghagha" localSheetId="6">'[1]100-stav.část'!#REF!</definedName>
    <definedName name="ghagha">'[1]100-stav.část'!#REF!</definedName>
    <definedName name="ghb">[1]Rekapitulace!$F$16</definedName>
    <definedName name="ghdgnhh">'[1]100-stav.část'!#REF!</definedName>
    <definedName name="ghe">#REF!</definedName>
    <definedName name="ghfgfxhjgf" localSheetId="6">[1]Rekapitulace!#REF!</definedName>
    <definedName name="ghfgfxhjgf">[1]Rekapitulace!#REF!</definedName>
    <definedName name="ghfghfb" localSheetId="6">#REF!</definedName>
    <definedName name="ghfghfb">#REF!</definedName>
    <definedName name="ghfghfg">'[1]100-stav.část'!#REF!</definedName>
    <definedName name="ghfghgf">'[1]100-stav.část'!#REF!</definedName>
    <definedName name="ghgfhg">[6]Rekapitulace!$E$31</definedName>
    <definedName name="ghgh">'[1]100-stav.část'!#REF!</definedName>
    <definedName name="ghghg">'[7]100 stavební'!#REF!</definedName>
    <definedName name="ghgtghg">#REF!</definedName>
    <definedName name="ghh" localSheetId="6">#REF!</definedName>
    <definedName name="ghh">#REF!</definedName>
    <definedName name="ghhasg">[2]Rekapitulace!$I$29</definedName>
    <definedName name="ghn">[1]Rekapitulace!#REF!</definedName>
    <definedName name="ghnhgnhdg">'[1]100-stav.část'!#REF!</definedName>
    <definedName name="ghsdbh">#REF!</definedName>
    <definedName name="ghsfgh">'[4]Krycí list'!$A$4</definedName>
    <definedName name="ghsfhgf">'[1]100-stav.část'!#REF!</definedName>
    <definedName name="ghsghsfg" localSheetId="6">#REF!</definedName>
    <definedName name="ghsghsfg">#REF!</definedName>
    <definedName name="ghshst">#REF!</definedName>
    <definedName name="ght">'[1]100-stav.část'!#REF!</definedName>
    <definedName name="gjtj" localSheetId="6">'[1]100-stav.část'!#REF!</definedName>
    <definedName name="gjtj">'[1]100-stav.část'!#REF!</definedName>
    <definedName name="grdgh">#REF!</definedName>
    <definedName name="grga\bgagb">'[4]Krycí list'!$C$6</definedName>
    <definedName name="grtbh">[1]Rekapitulace!$I$13</definedName>
    <definedName name="grtega">'[7]Krycí list'!$A$4</definedName>
    <definedName name="grth">#REF!</definedName>
    <definedName name="gsdfbs" localSheetId="6">[1]Rekapitulace!#REF!</definedName>
    <definedName name="gsdfbs">[1]Rekapitulace!#REF!</definedName>
    <definedName name="gsfn">'[1]100-stav.část'!#REF!</definedName>
    <definedName name="gssg">'[3]100 stavbení'!#REF!</definedName>
    <definedName name="gstrhst">'[3]100 stavbení'!#REF!</definedName>
    <definedName name="gteh">[4]Položky!#REF!</definedName>
    <definedName name="gtehg">[4]Rekapitulace!$G$31</definedName>
    <definedName name="gthhdrh">[1]Rekapitulace!$H$13</definedName>
    <definedName name="gtsr">[3]Rekapitulace!$E$29</definedName>
    <definedName name="gtzaerhzrt">'[6]100 stavební'!#REF!</definedName>
    <definedName name="GVFVA" localSheetId="6">[2]Rekapitulace!#REF!</definedName>
    <definedName name="GVFVA">[2]Rekapitulace!#REF!</definedName>
    <definedName name="gvfvg">'[2]Krycí list'!$C$6</definedName>
    <definedName name="gvfvgfa">[2]Rekapitulace!$H$36</definedName>
    <definedName name="gw">[1]Rekapitulace!$H$20</definedName>
    <definedName name="h">'[1]100-stav.část'!#REF!</definedName>
    <definedName name="hahas">#REF!</definedName>
    <definedName name="hb">'[1]100-stav.část'!#REF!</definedName>
    <definedName name="hbdhnhn">'[1]100-stav.část'!#REF!</definedName>
    <definedName name="hbfgh" localSheetId="6">#REF!</definedName>
    <definedName name="hbfgh">#REF!</definedName>
    <definedName name="hbgfbh">'[1]Krycí list'!$C$6</definedName>
    <definedName name="hbgfn" localSheetId="6">'[1]100-stav.část'!#REF!</definedName>
    <definedName name="hbgfn">'[1]100-stav.část'!#REF!</definedName>
    <definedName name="hbgsnhb">'[1]100-stav.část'!#REF!</definedName>
    <definedName name="hbsghb">#REF!</definedName>
    <definedName name="hbsn">#REF!</definedName>
    <definedName name="hd">'[3]Krycí list'!$A$6</definedName>
    <definedName name="hdgnj">'[1]Krycí list'!$A$6</definedName>
    <definedName name="hdnh">'[1]100-stav.část'!#REF!</definedName>
    <definedName name="hfgbh">'[1]Krycí list'!$C$4</definedName>
    <definedName name="hfgh">[7]Rekapitulace!#REF!</definedName>
    <definedName name="hfgnh">#REF!</definedName>
    <definedName name="hg">'[2]Krycí list'!$A$6</definedName>
    <definedName name="hgfh">'[1]100-stav.část'!#REF!</definedName>
    <definedName name="hgfhgf">[1]Rekapitulace!$H$16</definedName>
    <definedName name="hgfhh">'[1]100-stav.část'!#REF!</definedName>
    <definedName name="hgfhrthtz">'[1]100-stav.část'!#REF!</definedName>
    <definedName name="hgghysgh">[6]Rekapitulace!$H$31</definedName>
    <definedName name="hggj" localSheetId="6">[1]Rekapitulace!#REF!</definedName>
    <definedName name="hggj">[1]Rekapitulace!#REF!</definedName>
    <definedName name="hghdjfghj">'[1]100-stav.část'!#REF!</definedName>
    <definedName name="hghghb">'[1]100-stav.část'!#REF!</definedName>
    <definedName name="hgrhrtw">#REF!</definedName>
    <definedName name="hgsfh">'[3]Krycí list'!$C$6</definedName>
    <definedName name="hhg">[1]Rekapitulace!#REF!</definedName>
    <definedName name="hhnf" localSheetId="6">'[1]100-stav.část'!#REF!</definedName>
    <definedName name="hhnf">'[1]100-stav.část'!#REF!</definedName>
    <definedName name="hhnnn">'[1]100-stav.část'!#REF!</definedName>
    <definedName name="hhsh">[1]Rekapitulace!$I$16</definedName>
    <definedName name="hhsjnh" localSheetId="6">'[1]100-stav.část'!#REF!</definedName>
    <definedName name="hhsjnh">'[1]100-stav.část'!#REF!</definedName>
    <definedName name="hjmg" localSheetId="6">'[1]100-stav.část'!#REF!</definedName>
    <definedName name="hjmg">'[1]100-stav.část'!#REF!</definedName>
    <definedName name="hjnfghz">[1]Rekapitulace!#REF!</definedName>
    <definedName name="hndj">'[1]100-stav.část'!#REF!</definedName>
    <definedName name="hnghn">[1]Rekapitulace!$G$16</definedName>
    <definedName name="hnhgnhg">'[1]100-stav.část'!#REF!</definedName>
    <definedName name="hnhj">'[1]Krycí list'!$A$4</definedName>
    <definedName name="hnnhndd">[1]Rekapitulace!#REF!</definedName>
    <definedName name="hns">#REF!</definedName>
    <definedName name="hrthztrh">'[7]100 stavební'!#REF!</definedName>
    <definedName name="hs" localSheetId="6">'[2]100 stavební'!#REF!</definedName>
    <definedName name="hs">'[2]100 stavební'!#REF!</definedName>
    <definedName name="hsdf" localSheetId="6">'[1]100-stav.část'!#REF!</definedName>
    <definedName name="hsdf">'[1]100-stav.část'!#REF!</definedName>
    <definedName name="hsdsd">'[3]100 stavbení'!#REF!</definedName>
    <definedName name="hsfgd">[1]Rekapitulace!#REF!</definedName>
    <definedName name="hsfgh" localSheetId="6">#REF!</definedName>
    <definedName name="hsfgh">#REF!</definedName>
    <definedName name="hsh">'[1]100-stav.část'!#REF!</definedName>
    <definedName name="hshhsh">[1]Rekapitulace!$E$16</definedName>
    <definedName name="hshjsjn" localSheetId="6">[1]Rekapitulace!#REF!</definedName>
    <definedName name="hshjsjn">[1]Rekapitulace!#REF!</definedName>
    <definedName name="hshs">'[3]Krycí list'!$C$4</definedName>
    <definedName name="hshshh">[6]Rekapitulace!#REF!</definedName>
    <definedName name="hsth">'[3]Krycí list'!$G$7</definedName>
    <definedName name="HSV" localSheetId="4">[1]Rekapitulace!$E$14</definedName>
    <definedName name="HSV" localSheetId="5">[1]Rekapitulace!$E$14</definedName>
    <definedName name="HSV" localSheetId="6">[1]Rekapitulace!$E$15</definedName>
    <definedName name="HSV" localSheetId="3">[5]Rekapitulace!$E$10</definedName>
    <definedName name="HSV">Rekapitulace!$E$17</definedName>
    <definedName name="HSV0" localSheetId="4">'400 UT'!#REF!</definedName>
    <definedName name="HSV0" localSheetId="5">'410 PS'!#REF!</definedName>
    <definedName name="HSV0" localSheetId="6">'700 MaR'!#REF!</definedName>
    <definedName name="HSV0" localSheetId="3">'ZT 200'!#REF!</definedName>
    <definedName name="HSV0">'100 stavební'!#REF!</definedName>
    <definedName name="htghbgt">[2]Rekapitulace!$H$29</definedName>
    <definedName name="hthnjt">'[1]100-stav.část'!#REF!</definedName>
    <definedName name="hthtshzst">[6]Rekapitulace!#REF!</definedName>
    <definedName name="htrhah">[6]Rekapitulace!$I$31</definedName>
    <definedName name="huzsrjjs">[6]Rekapitulace!$F$31</definedName>
    <definedName name="hwerwh">[1]Rekapitulace!$H$20</definedName>
    <definedName name="hwrnnb">#REF!</definedName>
    <definedName name="hwzh">[1]Rekapitulace!#REF!</definedName>
    <definedName name="hzgsrth">[1]Rekapitulace!#REF!</definedName>
    <definedName name="hzrthztr">'[1]100-stav.část'!#REF!</definedName>
    <definedName name="HZS" localSheetId="4">[1]Rekapitulace!$I$14</definedName>
    <definedName name="HZS" localSheetId="5">[1]Rekapitulace!$I$14</definedName>
    <definedName name="HZS" localSheetId="6">[1]Rekapitulace!$I$15</definedName>
    <definedName name="HZS" localSheetId="3">[5]Rekapitulace!$I$10</definedName>
    <definedName name="HZS">Rekapitulace!$I$17</definedName>
    <definedName name="HZS0" localSheetId="4">'400 UT'!#REF!</definedName>
    <definedName name="HZS0" localSheetId="5">'410 PS'!#REF!</definedName>
    <definedName name="HZS0" localSheetId="6">'700 MaR'!#REF!</definedName>
    <definedName name="HZS0" localSheetId="3">'ZT 200'!#REF!</definedName>
    <definedName name="HZS0">'100 stavební'!#REF!</definedName>
    <definedName name="hzt">[1]Rekapitulace!#REF!</definedName>
    <definedName name="jdjdtkj">'[6]Krycí list'!$G$7</definedName>
    <definedName name="jfheg">[1]Rekapitulace!$F$13</definedName>
    <definedName name="jhdn">[2]Rekapitulace!$G$29</definedName>
    <definedName name="jhhtnj">'[1]100-stav.část'!#REF!</definedName>
    <definedName name="jhlgf" localSheetId="6">'[1]100-stav.část'!#REF!</definedName>
    <definedName name="jhlgf">'[1]100-stav.část'!#REF!</definedName>
    <definedName name="JKSO">'Krycí list'!$F$4</definedName>
    <definedName name="jků" localSheetId="6">'[1]100-stav.část'!#REF!</definedName>
    <definedName name="jků">'[1]100-stav.část'!#REF!</definedName>
    <definedName name="jnhnj">[1]Rekapitulace!#REF!</definedName>
    <definedName name="kjhlk" localSheetId="6">[1]Rekapitulace!#REF!</definedName>
    <definedName name="kjhlk">[1]Rekapitulace!#REF!</definedName>
    <definedName name="kkkl" localSheetId="6">'[1]100-stav.část'!#REF!</definedName>
    <definedName name="kkkl">'[1]100-stav.část'!#REF!</definedName>
    <definedName name="klj" localSheetId="6">'[1]100-stav.část'!#REF!</definedName>
    <definedName name="klj">'[1]100-stav.část'!#REF!</definedName>
    <definedName name="MJ">'Krycí list'!$G$4</definedName>
    <definedName name="mlů" localSheetId="6">'[1]100-stav.část'!#REF!</definedName>
    <definedName name="mlů">'[1]100-stav.část'!#REF!</definedName>
    <definedName name="Mont" localSheetId="4">[1]Rekapitulace!$H$14</definedName>
    <definedName name="Mont" localSheetId="5">[1]Rekapitulace!$H$14</definedName>
    <definedName name="Mont" localSheetId="6">[1]Rekapitulace!$H$15</definedName>
    <definedName name="Mont" localSheetId="3">[5]Rekapitulace!$H$10</definedName>
    <definedName name="Mont">Rekapitulace!$H$17</definedName>
    <definedName name="Montaz0" localSheetId="4">'400 UT'!#REF!</definedName>
    <definedName name="Montaz0" localSheetId="5">'410 PS'!#REF!</definedName>
    <definedName name="Montaz0" localSheetId="6">'700 MaR'!#REF!</definedName>
    <definedName name="Montaz0" localSheetId="3">'ZT 200'!#REF!</definedName>
    <definedName name="Montaz0">'100 stavební'!#REF!</definedName>
    <definedName name="NazevDilu">Rekapitulace!$B$6</definedName>
    <definedName name="nazevobjektu" localSheetId="4">'[1]Krycí list'!$C$4</definedName>
    <definedName name="nazevobjektu" localSheetId="5">'[1]Krycí list'!$C$4</definedName>
    <definedName name="nazevobjektu" localSheetId="6">'[1]Krycí list'!$C$4</definedName>
    <definedName name="nazevobjektu" localSheetId="3">'[5]Krycí list'!$C$4</definedName>
    <definedName name="nazevobjektu">'Krycí list'!$C$4</definedName>
    <definedName name="nazevstavby" localSheetId="4">'[1]Krycí list'!$C$6</definedName>
    <definedName name="nazevstavby" localSheetId="5">'[1]Krycí list'!$C$6</definedName>
    <definedName name="nazevstavby" localSheetId="6">'[1]Krycí list'!$C$6</definedName>
    <definedName name="nazevstavby" localSheetId="3">'[5]Krycí list'!$C$6</definedName>
    <definedName name="nazevstavby">'Krycí list'!$C$6</definedName>
    <definedName name="_xlnm.Print_Titles" localSheetId="2">'100 stavební'!$1:$6</definedName>
    <definedName name="_xlnm.Print_Titles" localSheetId="4">'400 UT'!$1:$6</definedName>
    <definedName name="_xlnm.Print_Titles" localSheetId="5">'410 PS'!$1:$6</definedName>
    <definedName name="_xlnm.Print_Titles" localSheetId="6">'700 MaR'!$1:$6</definedName>
    <definedName name="_xlnm.Print_Titles" localSheetId="1">Rekapitulace!$1:$6</definedName>
    <definedName name="_xlnm.Print_Titles" localSheetId="3">'ZT 200'!$1:$6</definedName>
    <definedName name="nfg">[1]Rekapitulace!$G$13</definedName>
    <definedName name="nh" localSheetId="6">'[2]Krycí list'!$A$4</definedName>
    <definedName name="nh">[1]Rekapitulace!$G$16</definedName>
    <definedName name="njghn">'[1]Krycí list'!$A$4</definedName>
    <definedName name="nn" localSheetId="6">'[1]100-stav.část'!#REF!</definedName>
    <definedName name="nn">'[1]100-stav.část'!#REF!</definedName>
    <definedName name="nrhn">[1]Rekapitulace!#REF!</definedName>
    <definedName name="nxbn">[1]Rekapitulace!$F$16</definedName>
    <definedName name="Objednatel">'Krycí list'!$C$8</definedName>
    <definedName name="_xlnm.Print_Area" localSheetId="2">'100 stavební'!$A$1:$G$48</definedName>
    <definedName name="_xlnm.Print_Area" localSheetId="4">'400 UT'!$A$1:$G$46</definedName>
    <definedName name="_xlnm.Print_Area" localSheetId="5">'410 PS'!$A$1:$G$44</definedName>
    <definedName name="_xlnm.Print_Area" localSheetId="6">'700 MaR'!$A$1:$G$62</definedName>
    <definedName name="_xlnm.Print_Area" localSheetId="0">'Krycí list'!$A$1:$G$45</definedName>
    <definedName name="_xlnm.Print_Area" localSheetId="1">Rekapitulace!$A$1:$I$23</definedName>
    <definedName name="_xlnm.Print_Area" localSheetId="3">'ZT 200'!$A$1:$G$39</definedName>
    <definedName name="PocetMJ" localSheetId="4">'[1]Krycí list'!$G$7</definedName>
    <definedName name="PocetMJ" localSheetId="5">'[1]Krycí list'!$G$7</definedName>
    <definedName name="PocetMJ" localSheetId="6">'[1]Krycí list'!$G$7</definedName>
    <definedName name="PocetMJ" localSheetId="3">'[5]Krycí list'!$G$7</definedName>
    <definedName name="PocetMJ">'Krycí list'!$G$7</definedName>
    <definedName name="Poznamka">'Krycí list'!$B$37</definedName>
    <definedName name="Projektant">'Krycí list'!$C$7</definedName>
    <definedName name="PSV" localSheetId="4">[1]Rekapitulace!$F$14</definedName>
    <definedName name="PSV" localSheetId="5">[1]Rekapitulace!$F$14</definedName>
    <definedName name="PSV" localSheetId="6">[1]Rekapitulace!$F$15</definedName>
    <definedName name="PSV" localSheetId="3">[5]Rekapitulace!$F$10</definedName>
    <definedName name="PSV">Rekapitulace!$F$17</definedName>
    <definedName name="PSV0" localSheetId="4">'400 UT'!#REF!</definedName>
    <definedName name="PSV0" localSheetId="5">'410 PS'!#REF!</definedName>
    <definedName name="PSV0" localSheetId="6">'700 MaR'!#REF!</definedName>
    <definedName name="PSV0" localSheetId="3">'ZT 200'!#REF!</definedName>
    <definedName name="PSV0">'100 stavební'!#REF!</definedName>
    <definedName name="qafdq">#REF!</definedName>
    <definedName name="qdeq">#REF!</definedName>
    <definedName name="qedfq">#REF!</definedName>
    <definedName name="regrege">[6]Rekapitulace!$E$31</definedName>
    <definedName name="rGARGA">'[1]100-stav.část'!#REF!</definedName>
    <definedName name="rge">#REF!</definedName>
    <definedName name="rgerge">'[7]Krycí list'!$A$6</definedName>
    <definedName name="rgferg">#REF!</definedName>
    <definedName name="rggtre">[7]Rekapitulace!$G$31</definedName>
    <definedName name="rgrega\gh">[6]Rekapitulace!$G$31</definedName>
    <definedName name="rgrteger">'[6]100 stavební'!#REF!</definedName>
    <definedName name="rhfhrf">[7]Rekapitulace!$I$31</definedName>
    <definedName name="rhs">'[1]100-stav.část'!#REF!</definedName>
    <definedName name="rhuzrhuzr">'[6]100 stavební'!#REF!</definedName>
    <definedName name="rrbhsr">[1]Rekapitulace!$H$23</definedName>
    <definedName name="RRR">[4]Položky!#REF!</definedName>
    <definedName name="rthzfh">'[7]100 stavební'!#REF!</definedName>
    <definedName name="rtzrtuzrt">[7]Rekapitulace!$H$31</definedName>
    <definedName name="rtzuru">'[7]100 stavební'!#REF!</definedName>
    <definedName name="rtzurztuz">[7]Rekapitulace!$F$31</definedName>
    <definedName name="ruzruz">'[7]100 stavební'!#REF!</definedName>
    <definedName name="rzhurszuhrru">[6]Rekapitulace!$F$31</definedName>
    <definedName name="rzrurzu">'[7]Krycí list'!$C$4</definedName>
    <definedName name="rzurtuz">'[7]100 stavební'!#REF!</definedName>
    <definedName name="rzuzrju">'[7]Krycí list'!$G$7</definedName>
    <definedName name="rzzrtuzru">'[7]Krycí list'!$C$6</definedName>
    <definedName name="sbgsbfs">[1]Rekapitulace!#REF!</definedName>
    <definedName name="sbsb">#REF!</definedName>
    <definedName name="sdfsdg">'[6]Krycí list'!$A$4</definedName>
    <definedName name="sdgsaeb">[1]Rekapitulace!#REF!</definedName>
    <definedName name="sergreq">#REF!</definedName>
    <definedName name="sg">[1]Rekapitulace!$H$13</definedName>
    <definedName name="sgbbnhn">[1]Rekapitulace!$F$13</definedName>
    <definedName name="sghh">[1]Rekapitulace!#REF!</definedName>
    <definedName name="sgrg">'[1]100-stav.část'!#REF!</definedName>
    <definedName name="sgsbvaw">#REF!</definedName>
    <definedName name="sgsrt">[1]Rekapitulace!#REF!</definedName>
    <definedName name="sgsrzh">'[1]100-stav.část'!#REF!</definedName>
    <definedName name="sgtgg">#REF!</definedName>
    <definedName name="sgwbh">#REF!</definedName>
    <definedName name="shghsg">'[1]100-stav.část'!#REF!</definedName>
    <definedName name="shghsh">'[3]100 stavbení'!#REF!</definedName>
    <definedName name="shgsr">'[1]100-stav.část'!#REF!</definedName>
    <definedName name="shhh">'[1]100-stav.část'!#REF!</definedName>
    <definedName name="shhhnh">'[1]100-stav.část'!#REF!</definedName>
    <definedName name="shhs">'[1]100-stav.část'!#REF!</definedName>
    <definedName name="shhsf">[1]Rekapitulace!#REF!</definedName>
    <definedName name="shsbh">'[1]100-stav.část'!#REF!</definedName>
    <definedName name="shsh">'[1]100-stav.část'!#REF!</definedName>
    <definedName name="SloupecCC" localSheetId="4">'400 UT'!$G$6</definedName>
    <definedName name="SloupecCC" localSheetId="5">'410 PS'!$G$6</definedName>
    <definedName name="SloupecCC" localSheetId="6">'700 MaR'!$G$6</definedName>
    <definedName name="SloupecCC" localSheetId="3">'ZT 200'!$G$6</definedName>
    <definedName name="SloupecCC">'100 stavební'!$G$6</definedName>
    <definedName name="SloupecCisloPol" localSheetId="4">'400 UT'!$B$6</definedName>
    <definedName name="SloupecCisloPol" localSheetId="5">'410 PS'!$B$6</definedName>
    <definedName name="SloupecCisloPol" localSheetId="6">'700 MaR'!$B$6</definedName>
    <definedName name="SloupecCisloPol" localSheetId="3">'ZT 200'!$B$6</definedName>
    <definedName name="SloupecCisloPol">'100 stavební'!$B$6</definedName>
    <definedName name="SloupecJC" localSheetId="4">'400 UT'!$F$6</definedName>
    <definedName name="SloupecJC" localSheetId="5">'410 PS'!$F$6</definedName>
    <definedName name="SloupecJC" localSheetId="6">'700 MaR'!$F$6</definedName>
    <definedName name="SloupecJC" localSheetId="3">'ZT 200'!$F$6</definedName>
    <definedName name="SloupecJC">'100 stavební'!$F$6</definedName>
    <definedName name="SloupecMJ" localSheetId="4">'400 UT'!$D$6</definedName>
    <definedName name="SloupecMJ" localSheetId="5">'410 PS'!$D$6</definedName>
    <definedName name="SloupecMJ" localSheetId="6">'700 MaR'!$D$6</definedName>
    <definedName name="SloupecMJ" localSheetId="3">'ZT 200'!$D$6</definedName>
    <definedName name="SloupecMJ">'100 stavební'!$D$6</definedName>
    <definedName name="SloupecMnozstvi" localSheetId="4">'400 UT'!$E$6</definedName>
    <definedName name="SloupecMnozstvi" localSheetId="5">'410 PS'!$E$6</definedName>
    <definedName name="SloupecMnozstvi" localSheetId="6">'700 MaR'!$E$6</definedName>
    <definedName name="SloupecMnozstvi" localSheetId="3">'ZT 200'!$E$6</definedName>
    <definedName name="SloupecMnozstvi">'100 stavební'!$E$6</definedName>
    <definedName name="SloupecNazPol" localSheetId="4">'400 UT'!$C$6</definedName>
    <definedName name="SloupecNazPol" localSheetId="5">'410 PS'!$C$6</definedName>
    <definedName name="SloupecNazPol" localSheetId="6">'700 MaR'!$C$6</definedName>
    <definedName name="SloupecNazPol" localSheetId="3">'ZT 200'!$C$6</definedName>
    <definedName name="SloupecNazPol">'100 stavební'!$C$6</definedName>
    <definedName name="SloupecPC" localSheetId="4">'400 UT'!$A$6</definedName>
    <definedName name="SloupecPC" localSheetId="5">'410 PS'!$A$6</definedName>
    <definedName name="SloupecPC" localSheetId="6">'700 MaR'!$A$6</definedName>
    <definedName name="SloupecPC" localSheetId="3">'ZT 200'!$A$6</definedName>
    <definedName name="SloupecPC">'100 stavební'!$A$6</definedName>
    <definedName name="solver_lin" localSheetId="2" hidden="1">0</definedName>
    <definedName name="solver_lin" localSheetId="4" hidden="1">0</definedName>
    <definedName name="solver_lin" localSheetId="5" hidden="1">0</definedName>
    <definedName name="solver_lin" localSheetId="6" hidden="1">0</definedName>
    <definedName name="solver_lin" localSheetId="3" hidden="1">0</definedName>
    <definedName name="solver_num" localSheetId="2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um" localSheetId="3" hidden="1">0</definedName>
    <definedName name="solver_opt" localSheetId="2" hidden="1">'100 stavební'!#REF!</definedName>
    <definedName name="solver_opt" localSheetId="4" hidden="1">'400 UT'!#REF!</definedName>
    <definedName name="solver_opt" localSheetId="5" hidden="1">'410 PS'!#REF!</definedName>
    <definedName name="solver_opt" localSheetId="6" hidden="1">'700 MaR'!#REF!</definedName>
    <definedName name="solver_opt" localSheetId="3" hidden="1">'ZT 200'!#REF!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typ" localSheetId="3" hidden="1">1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3" hidden="1">0</definedName>
    <definedName name="srtzrhzr">'[6]100 stavební'!#REF!</definedName>
    <definedName name="st">'[1]100-stav.část'!#REF!</definedName>
    <definedName name="stgsht">[3]Rekapitulace!$H$29</definedName>
    <definedName name="sthh">'[3]100 stavbení'!#REF!</definedName>
    <definedName name="sthhh">'[1]100-stav.část'!#REF!</definedName>
    <definedName name="sthsh">[3]Rekapitulace!$F$29</definedName>
    <definedName name="sthtr">'[1]100-stav.část'!#REF!</definedName>
    <definedName name="strzsr">[3]Rekapitulace!$I$29</definedName>
    <definedName name="tgath">[1]Rekapitulace!#REF!</definedName>
    <definedName name="tgggtgh">#REF!</definedName>
    <definedName name="tgghat">'[4]Krycí list'!$A$6</definedName>
    <definedName name="tggt" localSheetId="6">#REF!</definedName>
    <definedName name="tggt">#REF!</definedName>
    <definedName name="tgth">'[1]100-stav.část'!#REF!</definedName>
    <definedName name="thrh">[1]Rekapitulace!#REF!</definedName>
    <definedName name="ththsth">[6]Rekapitulace!#REF!</definedName>
    <definedName name="thtsrh">'[1]100-stav.část'!#REF!</definedName>
    <definedName name="trerer">'[1]100-stav.část'!#REF!</definedName>
    <definedName name="trhtrh">[7]Rekapitulace!$E$31</definedName>
    <definedName name="trhw">[1]Rekapitulace!#REF!</definedName>
    <definedName name="trhzt">[7]Rekapitulace!#REF!</definedName>
    <definedName name="trhztrhtzr">[1]Rekapitulace!#REF!</definedName>
    <definedName name="trzrtzuru">'[1]100-stav.část'!#REF!</definedName>
    <definedName name="tstrsrh">[6]Rekapitulace!#REF!</definedName>
    <definedName name="Typ" localSheetId="4">'400 UT'!#REF!</definedName>
    <definedName name="Typ" localSheetId="5">'410 PS'!#REF!</definedName>
    <definedName name="Typ" localSheetId="6">'700 MaR'!#REF!</definedName>
    <definedName name="Typ" localSheetId="3">'ZT 200'!#REF!</definedName>
    <definedName name="Typ">'100 stavební'!#REF!</definedName>
    <definedName name="tzr">[1]Rekapitulace!#REF!</definedName>
    <definedName name="utt">#REF!</definedName>
    <definedName name="vadvdf">[1]Rekapitulace!#REF!</definedName>
    <definedName name="vadvfb">[1]Rekapitulace!#REF!</definedName>
    <definedName name="vcbngvn">'[6]Krycí list'!$A$4</definedName>
    <definedName name="VFDSVGAVG">[1]Rekapitulace!#REF!</definedName>
    <definedName name="vgfvbf">'[2]100 stavební'!#REF!</definedName>
    <definedName name="vgfvgf">'[2]100 stavební'!#REF!</definedName>
    <definedName name="VRN" localSheetId="4">[1]Rekapitulace!$H$21</definedName>
    <definedName name="VRN" localSheetId="5">[1]Rekapitulace!$H$21</definedName>
    <definedName name="VRN" localSheetId="6">[1]Rekapitulace!$H$22</definedName>
    <definedName name="VRN" localSheetId="3">[5]Rekapitulace!$H$16</definedName>
    <definedName name="VRN">Rekapitulace!$H$22</definedName>
    <definedName name="VRNKc" localSheetId="4">[1]Rekapitulace!#REF!</definedName>
    <definedName name="VRNKc" localSheetId="5">[1]Rekapitulace!#REF!</definedName>
    <definedName name="VRNKc" localSheetId="6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 localSheetId="6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 localSheetId="6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 localSheetId="6">[1]Rekapitulace!#REF!</definedName>
    <definedName name="VRNzakl">Rekapitulace!#REF!</definedName>
    <definedName name="vsdf">#REF!</definedName>
    <definedName name="wh">[1]Rekapitulace!#REF!</definedName>
    <definedName name="whrth">[1]Rekapitulace!#REF!</definedName>
    <definedName name="xbfghg" localSheetId="6">'[1]100-stav.část'!#REF!</definedName>
    <definedName name="xbfghg">'[1]100-stav.část'!#REF!</definedName>
    <definedName name="xbgnxn">'[1]Krycí list'!$C$6</definedName>
    <definedName name="xbnbx">[1]Rekapitulace!#REF!</definedName>
    <definedName name="xbnx">'[1]Krycí list'!$C$4</definedName>
    <definedName name="xbxbnx">[1]Rekapitulace!$H$21</definedName>
    <definedName name="xbxn">[1]Rekapitulace!#REF!</definedName>
    <definedName name="xhjhjj">'[6]100 stavební'!#REF!</definedName>
    <definedName name="ybg">#REF!</definedName>
    <definedName name="ybgbfg" localSheetId="6">#REF!</definedName>
    <definedName name="ybgbfg">#REF!</definedName>
    <definedName name="ycayv" localSheetId="6">#REF!</definedName>
    <definedName name="ycayv">#REF!</definedName>
    <definedName name="ydghhh">'[6]100 stavební'!#REF!</definedName>
    <definedName name="yfdg">[1]Rekapitulace!$H$13</definedName>
    <definedName name="yfdgfg">[6]Rekapitulace!#REF!</definedName>
    <definedName name="yfdggfd">[6]Rekapitulace!$G$31</definedName>
    <definedName name="Zakazka">'Krycí list'!$G$9</definedName>
    <definedName name="Zaklad22">'Krycí list'!$F$32</definedName>
    <definedName name="Zaklad5">'Krycí list'!$F$30</definedName>
    <definedName name="zhej">#REF!</definedName>
    <definedName name="zhhszhus">'[6]Krycí list'!$C$4</definedName>
    <definedName name="Zhotovitel">'Krycí list'!$E$11</definedName>
    <definedName name="zhrt">#REF!</definedName>
    <definedName name="zhszhu">'[6]Krycí list'!$G$7</definedName>
    <definedName name="zhuhzj">'[6]100 stavební'!#REF!</definedName>
    <definedName name="zjhuztu">[6]Rekapitulace!$H$31</definedName>
    <definedName name="zjztjztjj">'[6]Krycí list'!$C$6</definedName>
    <definedName name="zshrzh">'[1]100-stav.část'!#REF!</definedName>
    <definedName name="ztrhew">#REF!</definedName>
    <definedName name="zusruj">[6]Rekapitulace!$H$36</definedName>
  </definedNames>
  <calcPr calcId="145621"/>
</workbook>
</file>

<file path=xl/calcChain.xml><?xml version="1.0" encoding="utf-8"?>
<calcChain xmlns="http://schemas.openxmlformats.org/spreadsheetml/2006/main">
  <c r="G58" i="7" l="1"/>
  <c r="G59" i="7"/>
  <c r="G60" i="7"/>
  <c r="G57" i="7"/>
  <c r="G42" i="7"/>
  <c r="G43" i="7"/>
  <c r="G44" i="7"/>
  <c r="G23" i="7"/>
  <c r="G24" i="7"/>
  <c r="G25" i="7"/>
  <c r="BB25" i="7" s="1"/>
  <c r="C3" i="7"/>
  <c r="F3" i="7"/>
  <c r="G8" i="7"/>
  <c r="BB8" i="7"/>
  <c r="BC8" i="7"/>
  <c r="BD8" i="7"/>
  <c r="BE8" i="7"/>
  <c r="G9" i="7"/>
  <c r="BA9" i="7" s="1"/>
  <c r="BB9" i="7"/>
  <c r="BB10" i="7" s="1"/>
  <c r="BC9" i="7"/>
  <c r="BD9" i="7"/>
  <c r="BD10" i="7" s="1"/>
  <c r="BE9" i="7"/>
  <c r="G10" i="7"/>
  <c r="BC10" i="7"/>
  <c r="BE10" i="7"/>
  <c r="G11" i="7"/>
  <c r="G12" i="7"/>
  <c r="BA12" i="7" s="1"/>
  <c r="BB12" i="7"/>
  <c r="BC12" i="7"/>
  <c r="BD12" i="7"/>
  <c r="BE12" i="7"/>
  <c r="G13" i="7"/>
  <c r="BA13" i="7" s="1"/>
  <c r="BB13" i="7"/>
  <c r="BC13" i="7"/>
  <c r="BD13" i="7"/>
  <c r="BE13" i="7"/>
  <c r="G14" i="7"/>
  <c r="BA14" i="7" s="1"/>
  <c r="BB14" i="7"/>
  <c r="BC14" i="7"/>
  <c r="BD14" i="7"/>
  <c r="BE14" i="7"/>
  <c r="G15" i="7"/>
  <c r="BA15" i="7"/>
  <c r="BB15" i="7"/>
  <c r="BC15" i="7"/>
  <c r="BD15" i="7"/>
  <c r="BE15" i="7"/>
  <c r="G16" i="7"/>
  <c r="BA16" i="7"/>
  <c r="BB16" i="7"/>
  <c r="BC16" i="7"/>
  <c r="BD16" i="7"/>
  <c r="BE16" i="7"/>
  <c r="G17" i="7"/>
  <c r="BA17" i="7"/>
  <c r="BB17" i="7"/>
  <c r="BC17" i="7"/>
  <c r="BD17" i="7"/>
  <c r="BE17" i="7"/>
  <c r="G18" i="7"/>
  <c r="BA18" i="7"/>
  <c r="BB18" i="7"/>
  <c r="BC18" i="7"/>
  <c r="BC19" i="7" s="1"/>
  <c r="BD18" i="7"/>
  <c r="BE18" i="7"/>
  <c r="BE19" i="7" s="1"/>
  <c r="G19" i="7"/>
  <c r="BB19" i="7"/>
  <c r="BD19" i="7"/>
  <c r="G20" i="7"/>
  <c r="G21" i="7"/>
  <c r="BA21" i="7" s="1"/>
  <c r="BA22" i="7" s="1"/>
  <c r="BB21" i="7"/>
  <c r="BC21" i="7"/>
  <c r="BC22" i="7" s="1"/>
  <c r="BD21" i="7"/>
  <c r="BE21" i="7"/>
  <c r="G22" i="7"/>
  <c r="BB22" i="7"/>
  <c r="BD22" i="7"/>
  <c r="BE22" i="7"/>
  <c r="BA24" i="7"/>
  <c r="BB24" i="7"/>
  <c r="BC24" i="7"/>
  <c r="BD24" i="7"/>
  <c r="BE24" i="7"/>
  <c r="BA25" i="7"/>
  <c r="BC25" i="7"/>
  <c r="BD25" i="7"/>
  <c r="BE25" i="7"/>
  <c r="G26" i="7"/>
  <c r="BA26" i="7"/>
  <c r="BB26" i="7"/>
  <c r="BC26" i="7"/>
  <c r="BD26" i="7"/>
  <c r="BE26" i="7"/>
  <c r="BA27" i="7"/>
  <c r="BC27" i="7"/>
  <c r="BE27" i="7"/>
  <c r="G29" i="7"/>
  <c r="BA29" i="7"/>
  <c r="BB29" i="7"/>
  <c r="BC29" i="7"/>
  <c r="BD29" i="7"/>
  <c r="BE29" i="7"/>
  <c r="G30" i="7"/>
  <c r="BA30" i="7"/>
  <c r="BB30" i="7"/>
  <c r="BC30" i="7"/>
  <c r="BD30" i="7"/>
  <c r="BE30" i="7"/>
  <c r="G31" i="7"/>
  <c r="BA31" i="7"/>
  <c r="BB31" i="7"/>
  <c r="BC31" i="7"/>
  <c r="BD31" i="7"/>
  <c r="BE31" i="7"/>
  <c r="G32" i="7"/>
  <c r="G33" i="7"/>
  <c r="G34" i="7"/>
  <c r="G35" i="7"/>
  <c r="G36" i="7"/>
  <c r="G37" i="7"/>
  <c r="G38" i="7"/>
  <c r="G39" i="7"/>
  <c r="G40" i="7"/>
  <c r="G41" i="7"/>
  <c r="G45" i="7"/>
  <c r="G46" i="7"/>
  <c r="G47" i="7"/>
  <c r="G48" i="7"/>
  <c r="G50" i="7"/>
  <c r="G51" i="7"/>
  <c r="G52" i="7"/>
  <c r="G53" i="7"/>
  <c r="G54" i="7"/>
  <c r="G55" i="7"/>
  <c r="BD27" i="7" l="1"/>
  <c r="BB27" i="7"/>
  <c r="BA8" i="7"/>
  <c r="BA10" i="7" s="1"/>
  <c r="G61" i="7"/>
  <c r="F46" i="3" s="1"/>
  <c r="BA19" i="7"/>
  <c r="C25" i="3"/>
  <c r="F3" i="6"/>
  <c r="G8" i="6"/>
  <c r="BA8" i="6"/>
  <c r="BB8" i="6"/>
  <c r="BC8" i="6"/>
  <c r="BD8" i="6"/>
  <c r="BE8" i="6"/>
  <c r="G9" i="6"/>
  <c r="BA9" i="6"/>
  <c r="BB9" i="6"/>
  <c r="BC9" i="6"/>
  <c r="BD9" i="6"/>
  <c r="BE9" i="6"/>
  <c r="G10" i="6"/>
  <c r="BA10" i="6"/>
  <c r="BB10" i="6"/>
  <c r="BC10" i="6"/>
  <c r="BD10" i="6"/>
  <c r="BE10" i="6"/>
  <c r="C11" i="6"/>
  <c r="BA11" i="6"/>
  <c r="BC11" i="6"/>
  <c r="BE11" i="6"/>
  <c r="G13" i="6"/>
  <c r="BA13" i="6"/>
  <c r="BB13" i="6"/>
  <c r="BC13" i="6"/>
  <c r="BD13" i="6"/>
  <c r="BE13" i="6"/>
  <c r="G14" i="6"/>
  <c r="BA14" i="6"/>
  <c r="BB14" i="6"/>
  <c r="BC14" i="6"/>
  <c r="BD14" i="6"/>
  <c r="BE14" i="6"/>
  <c r="G15" i="6"/>
  <c r="BA15" i="6"/>
  <c r="BB15" i="6"/>
  <c r="BC15" i="6"/>
  <c r="BD15" i="6"/>
  <c r="BE15" i="6"/>
  <c r="G16" i="6"/>
  <c r="BA16" i="6"/>
  <c r="BB16" i="6"/>
  <c r="BC16" i="6"/>
  <c r="BD16" i="6"/>
  <c r="BE16" i="6"/>
  <c r="G17" i="6"/>
  <c r="BA17" i="6"/>
  <c r="BB17" i="6"/>
  <c r="BC17" i="6"/>
  <c r="BD17" i="6"/>
  <c r="BE17" i="6"/>
  <c r="G18" i="6"/>
  <c r="BA18" i="6"/>
  <c r="BB18" i="6"/>
  <c r="BC18" i="6"/>
  <c r="BD18" i="6"/>
  <c r="BE18" i="6"/>
  <c r="G19" i="6"/>
  <c r="BA19" i="6"/>
  <c r="BB19" i="6"/>
  <c r="BC19" i="6"/>
  <c r="BD19" i="6"/>
  <c r="BE19" i="6"/>
  <c r="G20" i="6"/>
  <c r="BA20" i="6"/>
  <c r="BB20" i="6"/>
  <c r="BC20" i="6"/>
  <c r="BD20" i="6"/>
  <c r="BE20" i="6"/>
  <c r="G21" i="6"/>
  <c r="BA21" i="6"/>
  <c r="BB21" i="6"/>
  <c r="BC21" i="6"/>
  <c r="BD21" i="6"/>
  <c r="BE21" i="6"/>
  <c r="G22" i="6"/>
  <c r="BA22" i="6"/>
  <c r="BB22" i="6"/>
  <c r="BC22" i="6"/>
  <c r="BD22" i="6"/>
  <c r="BE22" i="6"/>
  <c r="G23" i="6"/>
  <c r="BA23" i="6"/>
  <c r="BB23" i="6"/>
  <c r="BC23" i="6"/>
  <c r="BD23" i="6"/>
  <c r="BE23" i="6"/>
  <c r="G24" i="6"/>
  <c r="BA24" i="6"/>
  <c r="BB24" i="6"/>
  <c r="BC24" i="6"/>
  <c r="BD24" i="6"/>
  <c r="BE24" i="6"/>
  <c r="G25" i="6"/>
  <c r="BA25" i="6"/>
  <c r="BB25" i="6"/>
  <c r="BC25" i="6"/>
  <c r="BD25" i="6"/>
  <c r="BE25" i="6"/>
  <c r="G26" i="6"/>
  <c r="BA26" i="6"/>
  <c r="BB26" i="6"/>
  <c r="BC26" i="6"/>
  <c r="BD26" i="6"/>
  <c r="BE26" i="6"/>
  <c r="G27" i="6"/>
  <c r="BA27" i="6"/>
  <c r="BB27" i="6"/>
  <c r="BC27" i="6"/>
  <c r="BD27" i="6"/>
  <c r="BE27" i="6"/>
  <c r="G28" i="6"/>
  <c r="BA28" i="6"/>
  <c r="BB28" i="6"/>
  <c r="BC28" i="6"/>
  <c r="BD28" i="6"/>
  <c r="BE28" i="6"/>
  <c r="G29" i="6"/>
  <c r="BA29" i="6"/>
  <c r="BB29" i="6"/>
  <c r="BC29" i="6"/>
  <c r="BD29" i="6"/>
  <c r="BE29" i="6"/>
  <c r="G30" i="6"/>
  <c r="BA30" i="6"/>
  <c r="BB30" i="6"/>
  <c r="BC30" i="6"/>
  <c r="BD30" i="6"/>
  <c r="BE30" i="6"/>
  <c r="G31" i="6"/>
  <c r="BA31" i="6"/>
  <c r="BB31" i="6"/>
  <c r="BC31" i="6"/>
  <c r="BD31" i="6"/>
  <c r="BE31" i="6"/>
  <c r="G32" i="6"/>
  <c r="BA32" i="6"/>
  <c r="BB32" i="6"/>
  <c r="BC32" i="6"/>
  <c r="BD32" i="6"/>
  <c r="BE32" i="6"/>
  <c r="C33" i="6"/>
  <c r="G33" i="6"/>
  <c r="BB33" i="6"/>
  <c r="BD33" i="6"/>
  <c r="G35" i="6"/>
  <c r="G36" i="6" s="1"/>
  <c r="BA35" i="6"/>
  <c r="BB35" i="6"/>
  <c r="BB36" i="6" s="1"/>
  <c r="BC35" i="6"/>
  <c r="BD35" i="6"/>
  <c r="BD36" i="6" s="1"/>
  <c r="BE35" i="6"/>
  <c r="C36" i="6"/>
  <c r="BA36" i="6"/>
  <c r="BC36" i="6"/>
  <c r="BE36" i="6"/>
  <c r="G38" i="6" l="1"/>
  <c r="F24" i="3" s="1"/>
  <c r="G24" i="3" s="1"/>
  <c r="G25" i="3" s="1"/>
  <c r="F10" i="2" s="1"/>
  <c r="BD11" i="6"/>
  <c r="BB11" i="6"/>
  <c r="G11" i="6"/>
  <c r="BE33" i="6"/>
  <c r="BC33" i="6"/>
  <c r="BA33" i="6"/>
  <c r="G46" i="3"/>
  <c r="G47" i="3" s="1"/>
  <c r="H16" i="2" s="1"/>
  <c r="G9" i="5" l="1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8" i="5"/>
  <c r="G43" i="5" l="1"/>
  <c r="F30" i="3" s="1"/>
  <c r="G10" i="4" l="1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C3" i="5" l="1"/>
  <c r="F3" i="5"/>
  <c r="BA8" i="5"/>
  <c r="BB8" i="5"/>
  <c r="BC8" i="5"/>
  <c r="BD8" i="5"/>
  <c r="BE8" i="5"/>
  <c r="BA9" i="5"/>
  <c r="BB9" i="5"/>
  <c r="BC9" i="5"/>
  <c r="BD9" i="5"/>
  <c r="BE9" i="5"/>
  <c r="BA12" i="5"/>
  <c r="BB12" i="5"/>
  <c r="BC12" i="5"/>
  <c r="BD12" i="5"/>
  <c r="BE12" i="5"/>
  <c r="BA13" i="5"/>
  <c r="BB13" i="5"/>
  <c r="BC13" i="5"/>
  <c r="BD13" i="5"/>
  <c r="BE13" i="5"/>
  <c r="BA14" i="5"/>
  <c r="BB14" i="5"/>
  <c r="BC14" i="5"/>
  <c r="BD14" i="5"/>
  <c r="BE14" i="5"/>
  <c r="BA15" i="5"/>
  <c r="BB15" i="5"/>
  <c r="BC15" i="5"/>
  <c r="BD15" i="5"/>
  <c r="BE15" i="5"/>
  <c r="BA16" i="5"/>
  <c r="BB16" i="5"/>
  <c r="BC16" i="5"/>
  <c r="BD16" i="5"/>
  <c r="BE16" i="5"/>
  <c r="BA18" i="5"/>
  <c r="BB18" i="5"/>
  <c r="BC18" i="5"/>
  <c r="BD18" i="5"/>
  <c r="BE18" i="5"/>
  <c r="BA20" i="5"/>
  <c r="BB20" i="5"/>
  <c r="BC20" i="5"/>
  <c r="BD20" i="5"/>
  <c r="BE20" i="5"/>
  <c r="BA23" i="5"/>
  <c r="BA24" i="5" s="1"/>
  <c r="BB23" i="5"/>
  <c r="BB24" i="5" s="1"/>
  <c r="BC23" i="5"/>
  <c r="BD23" i="5"/>
  <c r="BD24" i="5" s="1"/>
  <c r="BE23" i="5"/>
  <c r="BE24" i="5" s="1"/>
  <c r="BC24" i="5"/>
  <c r="BA26" i="5"/>
  <c r="BB26" i="5"/>
  <c r="BC26" i="5"/>
  <c r="BD26" i="5"/>
  <c r="BE26" i="5"/>
  <c r="BA27" i="5"/>
  <c r="BB27" i="5"/>
  <c r="BC27" i="5"/>
  <c r="BD27" i="5"/>
  <c r="BE27" i="5"/>
  <c r="BA28" i="5"/>
  <c r="BB28" i="5"/>
  <c r="BC28" i="5"/>
  <c r="BD28" i="5"/>
  <c r="BE28" i="5"/>
  <c r="BA31" i="5"/>
  <c r="BB31" i="5"/>
  <c r="BC31" i="5"/>
  <c r="BD31" i="5"/>
  <c r="BE31" i="5"/>
  <c r="BA32" i="5"/>
  <c r="BB32" i="5"/>
  <c r="BC32" i="5"/>
  <c r="BC33" i="5" s="1"/>
  <c r="BD32" i="5"/>
  <c r="BE32" i="5"/>
  <c r="BE33" i="5" s="1"/>
  <c r="BA33" i="5" l="1"/>
  <c r="BD33" i="5"/>
  <c r="BE29" i="5"/>
  <c r="BE21" i="5"/>
  <c r="BA21" i="5"/>
  <c r="BE10" i="5"/>
  <c r="BA29" i="5"/>
  <c r="BB33" i="5"/>
  <c r="BC21" i="5"/>
  <c r="BC29" i="5"/>
  <c r="BB29" i="5"/>
  <c r="BB21" i="5"/>
  <c r="BD29" i="5"/>
  <c r="BD21" i="5"/>
  <c r="BC10" i="5"/>
  <c r="BA10" i="5"/>
  <c r="BD10" i="5"/>
  <c r="BB10" i="5"/>
  <c r="C3" i="4"/>
  <c r="F3" i="4"/>
  <c r="BA8" i="4"/>
  <c r="BB8" i="4"/>
  <c r="BC8" i="4"/>
  <c r="BD8" i="4"/>
  <c r="BE8" i="4"/>
  <c r="G9" i="4"/>
  <c r="BB9" i="4"/>
  <c r="BC9" i="4"/>
  <c r="BC10" i="4" s="1"/>
  <c r="BD9" i="4"/>
  <c r="BE9" i="4"/>
  <c r="BE10" i="4" s="1"/>
  <c r="BA12" i="4"/>
  <c r="BB12" i="4"/>
  <c r="BC12" i="4"/>
  <c r="BD12" i="4"/>
  <c r="BE12" i="4"/>
  <c r="BA13" i="4"/>
  <c r="BB13" i="4"/>
  <c r="BC13" i="4"/>
  <c r="BD13" i="4"/>
  <c r="BE13" i="4"/>
  <c r="BA14" i="4"/>
  <c r="BB14" i="4"/>
  <c r="BC14" i="4"/>
  <c r="BD14" i="4"/>
  <c r="BE14" i="4"/>
  <c r="BA15" i="4"/>
  <c r="BB15" i="4"/>
  <c r="BC15" i="4"/>
  <c r="BD15" i="4"/>
  <c r="BE15" i="4"/>
  <c r="BA16" i="4"/>
  <c r="BB16" i="4"/>
  <c r="BC16" i="4"/>
  <c r="BD16" i="4"/>
  <c r="BE16" i="4"/>
  <c r="BA17" i="4"/>
  <c r="BB17" i="4"/>
  <c r="BC17" i="4"/>
  <c r="BD17" i="4"/>
  <c r="BE17" i="4"/>
  <c r="BA18" i="4"/>
  <c r="BB18" i="4"/>
  <c r="BC18" i="4"/>
  <c r="BD18" i="4"/>
  <c r="BE18" i="4"/>
  <c r="BA21" i="4"/>
  <c r="BA22" i="4" s="1"/>
  <c r="BB21" i="4"/>
  <c r="BB22" i="4" s="1"/>
  <c r="BC21" i="4"/>
  <c r="BD21" i="4"/>
  <c r="BD22" i="4" s="1"/>
  <c r="BE21" i="4"/>
  <c r="BE22" i="4" s="1"/>
  <c r="BC22" i="4"/>
  <c r="BA24" i="4"/>
  <c r="BB24" i="4"/>
  <c r="BC24" i="4"/>
  <c r="BD24" i="4"/>
  <c r="BE24" i="4"/>
  <c r="BA25" i="4"/>
  <c r="BB25" i="4"/>
  <c r="BC25" i="4"/>
  <c r="BD25" i="4"/>
  <c r="BE25" i="4"/>
  <c r="BA26" i="4"/>
  <c r="BB26" i="4"/>
  <c r="BC26" i="4"/>
  <c r="BD26" i="4"/>
  <c r="BE26" i="4"/>
  <c r="BC27" i="4"/>
  <c r="BA29" i="4"/>
  <c r="BB29" i="4"/>
  <c r="BB31" i="4" s="1"/>
  <c r="BC29" i="4"/>
  <c r="BD29" i="4"/>
  <c r="BE29" i="4"/>
  <c r="BA30" i="4"/>
  <c r="BB30" i="4"/>
  <c r="BC30" i="4"/>
  <c r="BD30" i="4"/>
  <c r="BE30" i="4"/>
  <c r="BD31" i="4" l="1"/>
  <c r="BE19" i="4"/>
  <c r="BA19" i="4"/>
  <c r="BA9" i="4"/>
  <c r="BA10" i="4" s="1"/>
  <c r="G44" i="4"/>
  <c r="F27" i="3" s="1"/>
  <c r="BE31" i="4"/>
  <c r="BC31" i="4"/>
  <c r="BA31" i="4"/>
  <c r="BE27" i="4"/>
  <c r="BA27" i="4"/>
  <c r="BC19" i="4"/>
  <c r="BD27" i="4"/>
  <c r="BB27" i="4"/>
  <c r="BD19" i="4"/>
  <c r="BB19" i="4"/>
  <c r="BD10" i="4"/>
  <c r="BB10" i="4"/>
  <c r="BE43" i="3"/>
  <c r="BD43" i="3"/>
  <c r="BC43" i="3"/>
  <c r="BA43" i="3"/>
  <c r="G43" i="3"/>
  <c r="BB43" i="3" s="1"/>
  <c r="BE42" i="3"/>
  <c r="BD42" i="3"/>
  <c r="BC42" i="3"/>
  <c r="BC44" i="3" s="1"/>
  <c r="G16" i="2" s="1"/>
  <c r="BA42" i="3"/>
  <c r="BA44" i="3" s="1"/>
  <c r="E16" i="2" s="1"/>
  <c r="G42" i="3"/>
  <c r="BB42" i="3" s="1"/>
  <c r="BD44" i="3"/>
  <c r="G44" i="3"/>
  <c r="F15" i="2" s="1"/>
  <c r="C44" i="3"/>
  <c r="BE39" i="3"/>
  <c r="BD39" i="3"/>
  <c r="BC39" i="3"/>
  <c r="BA39" i="3"/>
  <c r="G39" i="3"/>
  <c r="BB39" i="3" s="1"/>
  <c r="BE38" i="3"/>
  <c r="BE40" i="3" s="1"/>
  <c r="I14" i="2" s="1"/>
  <c r="BD38" i="3"/>
  <c r="BC38" i="3"/>
  <c r="BC40" i="3" s="1"/>
  <c r="G14" i="2" s="1"/>
  <c r="BA38" i="3"/>
  <c r="G38" i="3"/>
  <c r="BB38" i="3" s="1"/>
  <c r="BB40" i="3" s="1"/>
  <c r="F14" i="2" s="1"/>
  <c r="B14" i="2"/>
  <c r="A14" i="2"/>
  <c r="BD40" i="3"/>
  <c r="H14" i="2" s="1"/>
  <c r="BA40" i="3"/>
  <c r="E14" i="2" s="1"/>
  <c r="C40" i="3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13" i="2"/>
  <c r="A13" i="2"/>
  <c r="BD36" i="3"/>
  <c r="H13" i="2" s="1"/>
  <c r="BA36" i="3"/>
  <c r="E13" i="2" s="1"/>
  <c r="C36" i="3"/>
  <c r="BE30" i="3"/>
  <c r="BE31" i="3" s="1"/>
  <c r="I12" i="2" s="1"/>
  <c r="BD30" i="3"/>
  <c r="BD31" i="3" s="1"/>
  <c r="H12" i="2" s="1"/>
  <c r="BC30" i="3"/>
  <c r="BC31" i="3" s="1"/>
  <c r="G12" i="2" s="1"/>
  <c r="BA30" i="3"/>
  <c r="G30" i="3"/>
  <c r="G31" i="3" s="1"/>
  <c r="B12" i="2"/>
  <c r="A12" i="2"/>
  <c r="BA31" i="3"/>
  <c r="E12" i="2" s="1"/>
  <c r="C31" i="3"/>
  <c r="BE27" i="3"/>
  <c r="BE28" i="3" s="1"/>
  <c r="I11" i="2" s="1"/>
  <c r="BD27" i="3"/>
  <c r="BD28" i="3" s="1"/>
  <c r="H11" i="2" s="1"/>
  <c r="BC27" i="3"/>
  <c r="BC28" i="3" s="1"/>
  <c r="G11" i="2" s="1"/>
  <c r="BA27" i="3"/>
  <c r="G27" i="3"/>
  <c r="G28" i="3" s="1"/>
  <c r="B11" i="2"/>
  <c r="A11" i="2"/>
  <c r="BA28" i="3"/>
  <c r="E11" i="2" s="1"/>
  <c r="C28" i="3"/>
  <c r="BE21" i="3"/>
  <c r="BD21" i="3"/>
  <c r="BD22" i="3" s="1"/>
  <c r="H9" i="2" s="1"/>
  <c r="BC21" i="3"/>
  <c r="BB21" i="3"/>
  <c r="BB22" i="3" s="1"/>
  <c r="F9" i="2" s="1"/>
  <c r="G21" i="3"/>
  <c r="BA21" i="3" s="1"/>
  <c r="BA22" i="3" s="1"/>
  <c r="E9" i="2" s="1"/>
  <c r="B9" i="2"/>
  <c r="A9" i="2"/>
  <c r="BE22" i="3"/>
  <c r="I9" i="2" s="1"/>
  <c r="BC22" i="3"/>
  <c r="G9" i="2" s="1"/>
  <c r="C22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D19" i="3" s="1"/>
  <c r="H8" i="2" s="1"/>
  <c r="BC12" i="3"/>
  <c r="BB12" i="3"/>
  <c r="BB19" i="3" s="1"/>
  <c r="F8" i="2" s="1"/>
  <c r="G12" i="3"/>
  <c r="BA12" i="3" s="1"/>
  <c r="B8" i="2"/>
  <c r="A8" i="2"/>
  <c r="BE19" i="3"/>
  <c r="I8" i="2" s="1"/>
  <c r="G19" i="3"/>
  <c r="C19" i="3"/>
  <c r="BE9" i="3"/>
  <c r="BD9" i="3"/>
  <c r="BC9" i="3"/>
  <c r="BB9" i="3"/>
  <c r="G9" i="3"/>
  <c r="BA9" i="3" s="1"/>
  <c r="BE8" i="3"/>
  <c r="BD8" i="3"/>
  <c r="BD10" i="3" s="1"/>
  <c r="H7" i="2" s="1"/>
  <c r="BC8" i="3"/>
  <c r="BB8" i="3"/>
  <c r="BB10" i="3" s="1"/>
  <c r="F7" i="2" s="1"/>
  <c r="G8" i="3"/>
  <c r="BA8" i="3" s="1"/>
  <c r="B7" i="2"/>
  <c r="A7" i="2"/>
  <c r="BE10" i="3"/>
  <c r="I7" i="2" s="1"/>
  <c r="BC10" i="3"/>
  <c r="G7" i="2" s="1"/>
  <c r="G10" i="3"/>
  <c r="C10" i="3"/>
  <c r="C4" i="3"/>
  <c r="F3" i="3"/>
  <c r="C3" i="3"/>
  <c r="C2" i="2"/>
  <c r="C1" i="2"/>
  <c r="F31" i="1"/>
  <c r="G8" i="1"/>
  <c r="BC36" i="3" l="1"/>
  <c r="G13" i="2" s="1"/>
  <c r="G17" i="2" s="1"/>
  <c r="C14" i="1" s="1"/>
  <c r="BE44" i="3"/>
  <c r="I16" i="2" s="1"/>
  <c r="BE36" i="3"/>
  <c r="I13" i="2" s="1"/>
  <c r="BC19" i="3"/>
  <c r="G8" i="2" s="1"/>
  <c r="H17" i="2"/>
  <c r="C15" i="1" s="1"/>
  <c r="I17" i="2"/>
  <c r="C20" i="1" s="1"/>
  <c r="G36" i="3"/>
  <c r="G40" i="3"/>
  <c r="BA10" i="3"/>
  <c r="E7" i="2" s="1"/>
  <c r="BA19" i="3"/>
  <c r="E8" i="2" s="1"/>
  <c r="BB36" i="3"/>
  <c r="F13" i="2" s="1"/>
  <c r="BB44" i="3"/>
  <c r="BB27" i="3"/>
  <c r="BB28" i="3" s="1"/>
  <c r="F11" i="2" s="1"/>
  <c r="BB30" i="3"/>
  <c r="BB31" i="3" s="1"/>
  <c r="F12" i="2" s="1"/>
  <c r="G22" i="3"/>
  <c r="F17" i="2" l="1"/>
  <c r="C17" i="1" s="1"/>
  <c r="E17" i="2"/>
  <c r="C16" i="1"/>
  <c r="C18" i="1" l="1"/>
  <c r="C21" i="1" s="1"/>
  <c r="C22" i="1" l="1"/>
  <c r="F32" i="1" s="1"/>
  <c r="F33" i="1" s="1"/>
  <c r="F34" i="1" s="1"/>
</calcChain>
</file>

<file path=xl/sharedStrings.xml><?xml version="1.0" encoding="utf-8"?>
<sst xmlns="http://schemas.openxmlformats.org/spreadsheetml/2006/main" count="690" uniqueCount="404">
  <si>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</si>
  <si>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</si>
  <si>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</si>
  <si>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</si>
  <si>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</si>
  <si>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</si>
  <si>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</si>
  <si>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</si>
  <si>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</si>
  <si>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</si>
  <si>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</si>
  <si>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</si>
  <si>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</si>
  <si>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</si>
  <si>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</si>
  <si>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</si>
  <si>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</si>
  <si>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</si>
  <si>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</si>
  <si>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</si>
  <si>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</si>
  <si>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</si>
  <si>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</si>
  <si>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</si>
  <si>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</si>
  <si>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</si>
  <si>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</si>
  <si>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</si>
  <si>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</si>
  <si>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</si>
  <si>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</si>
  <si>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</si>
  <si>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</si>
  <si>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</si>
  <si>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</si>
  <si>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</si>
  <si>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</si>
  <si>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</si>
  <si>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</si>
  <si>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</si>
  <si>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</si>
  <si>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</si>
  <si>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</si>
  <si>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</si>
  <si>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</si>
  <si>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</si>
  <si>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</si>
  <si>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</si>
  <si>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</si>
  <si>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</si>
  <si>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</si>
  <si>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</si>
  <si>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</si>
  <si>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</si>
  <si>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</si>
  <si>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</si>
  <si>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</si>
  <si>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</si>
  <si>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</si>
  <si>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</si>
  <si>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</si>
  <si>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</si>
  <si>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</si>
  <si>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</si>
  <si>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</si>
  <si>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</si>
  <si>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</si>
  <si>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61</t>
  </si>
  <si>
    <t>Upravy povrchů vnitřní</t>
  </si>
  <si>
    <t>611 42-1431.R00</t>
  </si>
  <si>
    <t xml:space="preserve">Oprava váp.omítek stropů do 50% plochy - štukových </t>
  </si>
  <si>
    <t>m2</t>
  </si>
  <si>
    <t>612 42-1431.R00</t>
  </si>
  <si>
    <t xml:space="preserve">Oprava vápen.omítek stěn do 50 % pl. - štukových </t>
  </si>
  <si>
    <t>97</t>
  </si>
  <si>
    <t>Prorážení otvorů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</si>
  <si>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</si>
  <si>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</si>
  <si>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</si>
  <si>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</si>
  <si>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</si>
  <si>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</si>
  <si>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</si>
  <si>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</si>
  <si>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</si>
  <si>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</si>
  <si>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</si>
  <si>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</si>
  <si>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</si>
  <si>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</si>
  <si>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</si>
  <si>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99</t>
  </si>
  <si>
    <t>Staveništní přesun hmot</t>
  </si>
  <si>
    <t>999 28-1111.R00</t>
  </si>
  <si>
    <t xml:space="preserve">Přesun hmot pro opravy a údržbu do výšky 25 m </t>
  </si>
  <si>
    <t>731</t>
  </si>
  <si>
    <t>Ústřední vytápění</t>
  </si>
  <si>
    <t>731 101</t>
  </si>
  <si>
    <t xml:space="preserve">Náklady dle přílohy- díl 400 </t>
  </si>
  <si>
    <t>kpl</t>
  </si>
  <si>
    <t>732</t>
  </si>
  <si>
    <t>Předávací stanice</t>
  </si>
  <si>
    <t>732 101</t>
  </si>
  <si>
    <t xml:space="preserve">Náklady dle přílohy -díl 410 </t>
  </si>
  <si>
    <t>776</t>
  </si>
  <si>
    <t>Podlahy povlakové</t>
  </si>
  <si>
    <t>776 10-1115.R00</t>
  </si>
  <si>
    <t>Vyrovnání podkladů samonivelační hmotou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</si>
  <si>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</si>
  <si>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</si>
  <si>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</si>
  <si>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</si>
  <si>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</si>
  <si>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</si>
  <si>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</si>
  <si>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 prům.podlahy vč.výztuž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</si>
  <si>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</si>
  <si>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</si>
  <si>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</si>
  <si>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</si>
  <si>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</si>
  <si>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</si>
  <si>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</si>
  <si>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</si>
  <si>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Boukalová Jarmila</t>
  </si>
  <si>
    <t>SO 010 Sklad CH</t>
  </si>
  <si>
    <t>Sníž.energet.náročnosti pro vytápění věznice Příbram</t>
  </si>
  <si>
    <t>Boukalová</t>
  </si>
  <si>
    <t>říjen 2011</t>
  </si>
  <si>
    <t>Stavební přípomoce</t>
  </si>
  <si>
    <t>727 100</t>
  </si>
  <si>
    <t>Pomocné ocelové konstrukce</t>
  </si>
  <si>
    <t>767 100</t>
  </si>
  <si>
    <t xml:space="preserve">Tlakové zkoušky potrubí </t>
  </si>
  <si>
    <t>731 900</t>
  </si>
  <si>
    <t>m</t>
  </si>
  <si>
    <t>783 421</t>
  </si>
  <si>
    <t>735 161</t>
  </si>
  <si>
    <t>735 160</t>
  </si>
  <si>
    <t>735 159</t>
  </si>
  <si>
    <t>typ 33-900/1200 (V-Š 3/4")</t>
  </si>
  <si>
    <t>735 158</t>
  </si>
  <si>
    <t>735 157</t>
  </si>
  <si>
    <t>735 156</t>
  </si>
  <si>
    <t>735 155</t>
  </si>
  <si>
    <t>735 154</t>
  </si>
  <si>
    <t>735 153</t>
  </si>
  <si>
    <t>735 152</t>
  </si>
  <si>
    <t>735 151</t>
  </si>
  <si>
    <t xml:space="preserve">Deskové radiátory včetně odvzdušňovacího ventilu a stěnových konzol </t>
  </si>
  <si>
    <t>Ruční hlavice s pojistkou proti odcizení</t>
  </si>
  <si>
    <t>734 225</t>
  </si>
  <si>
    <t>ks</t>
  </si>
  <si>
    <t>G 3/4"</t>
  </si>
  <si>
    <t>734 224</t>
  </si>
  <si>
    <t>Radiátorové šroubení uzavírací a vypouštěcí G 1/2"</t>
  </si>
  <si>
    <t>734 223</t>
  </si>
  <si>
    <t>734 222</t>
  </si>
  <si>
    <t>Radiátorový ventil regulační s přednastavením G 1/2"</t>
  </si>
  <si>
    <t>734 221</t>
  </si>
  <si>
    <t xml:space="preserve">   ve spojích svařovaných DN 15 - DN40</t>
  </si>
  <si>
    <t>133 111</t>
  </si>
  <si>
    <t xml:space="preserve">Potrubí z ocelových trubek závitových v kotel. </t>
  </si>
  <si>
    <t>732 Předávací stanice</t>
  </si>
  <si>
    <t>Nátěry potrubí syntetické základní s 1x email. do DN 40</t>
  </si>
  <si>
    <t>Nátěry potrubí syntetické základní do DN 40</t>
  </si>
  <si>
    <t xml:space="preserve">Jímky pro tlakové a teplotní odběry </t>
  </si>
  <si>
    <t>Tlakoměr diferenciální, roz. 0-100 kPa včetně návarků</t>
  </si>
  <si>
    <t>Teploměr kruhový s jímkou, G 3/8", rozsah 0-120 °C</t>
  </si>
  <si>
    <t xml:space="preserve">Tlakoměr kruhový, rozsah 0-6 bar </t>
  </si>
  <si>
    <t>G 5/4“</t>
  </si>
  <si>
    <t>G 6/4“</t>
  </si>
  <si>
    <t>Filtr závitový s výměnnou vložkou G 6/4“</t>
  </si>
  <si>
    <t>Odvzdušňovací kulový kohout G 3/8“</t>
  </si>
  <si>
    <t>Vypouštěcí a odvzdušňovací kulový kohout G 1/2“</t>
  </si>
  <si>
    <t>se schopností regulovat až po úplné uzavření, PN 25, DN 32</t>
  </si>
  <si>
    <t>Závěsy na potrubí, konzole, objímky</t>
  </si>
  <si>
    <t>Odvzdušňovací nádoby DN 50</t>
  </si>
  <si>
    <t>Orientační štítky na potrubí</t>
  </si>
  <si>
    <t xml:space="preserve">   ve spojích svařovaných do DN 40</t>
  </si>
  <si>
    <t>Potrubí z ocelových trubek závitových v kotelnách a strojovnách</t>
  </si>
  <si>
    <t xml:space="preserve"> typ 11-600/400</t>
  </si>
  <si>
    <t>typ 11-900/500</t>
  </si>
  <si>
    <t>typ 11-900/600</t>
  </si>
  <si>
    <t>typ 21-600/500</t>
  </si>
  <si>
    <t>typ 21-600/700</t>
  </si>
  <si>
    <t>typ 21-600/800</t>
  </si>
  <si>
    <t>typ 21-600/900</t>
  </si>
  <si>
    <t>typ 21-600/1000</t>
  </si>
  <si>
    <t>typ 21-600/1100</t>
  </si>
  <si>
    <t>typ 22-600/700</t>
  </si>
  <si>
    <t>typ 22-600/800</t>
  </si>
  <si>
    <t>typ 22-600/900</t>
  </si>
  <si>
    <t>typ 22-600/1100</t>
  </si>
  <si>
    <t>typ 22-600/1200</t>
  </si>
  <si>
    <t>typ 22-600/1400</t>
  </si>
  <si>
    <t>typ 22-600/1600</t>
  </si>
  <si>
    <t>typ 22-900/600</t>
  </si>
  <si>
    <t>typ 22-900/1000</t>
  </si>
  <si>
    <t>typ 22-900/1400 (V-Š 3/4")</t>
  </si>
  <si>
    <t>typ 33-600/900</t>
  </si>
  <si>
    <t>typ 33-600/1400 (V-Š 3/4")</t>
  </si>
  <si>
    <t>typ 33-600/1600 (V-Š 3/4")</t>
  </si>
  <si>
    <t>typ 33-900/600</t>
  </si>
  <si>
    <t>731 Ústřední vytápění</t>
  </si>
  <si>
    <t>735 162</t>
  </si>
  <si>
    <t>735 163</t>
  </si>
  <si>
    <t>735 164</t>
  </si>
  <si>
    <t>735 165</t>
  </si>
  <si>
    <t xml:space="preserve">   Zásobníkový ohřívač TV závěsný,  objem 200 l, včetně tepelné izolace, jm.v. 24 kW</t>
  </si>
  <si>
    <t>Čerpadlo s plynulou regulací otáček v závislosti na tlakové diferenci DN 32/6, G = 3,84 m3/h, el. 230 V</t>
  </si>
  <si>
    <t>Čerpadlo třístupňové DN25/6, G = 0,72 m3/h, el. 230 V</t>
  </si>
  <si>
    <t>včetně kapiláry do přívodního potrubí a návarku 1/4“,</t>
  </si>
  <si>
    <t>Kulový kohout G 3/4“</t>
  </si>
  <si>
    <t>G 1“</t>
  </si>
  <si>
    <t>Zpětný ventil G 3/4"</t>
  </si>
  <si>
    <t>Tepelná izolace potrubí a kolen z polyetylenu tl. 25 mm do DN 40</t>
  </si>
  <si>
    <t>732 102</t>
  </si>
  <si>
    <t>732 103</t>
  </si>
  <si>
    <t>733 101</t>
  </si>
  <si>
    <t>733 102</t>
  </si>
  <si>
    <t>733 103</t>
  </si>
  <si>
    <t>733104</t>
  </si>
  <si>
    <t>nátěrů, pevné body</t>
  </si>
  <si>
    <t>Doplňkové konstrukce z ocelového válc. materiálu včetně</t>
  </si>
  <si>
    <t>767 101</t>
  </si>
  <si>
    <t>na vstupu do PS, DN40</t>
  </si>
  <si>
    <t>Uzavírací ventil s lineární škrticí charakteristikou  - armatury</t>
  </si>
  <si>
    <t>734 101</t>
  </si>
  <si>
    <t xml:space="preserve">Regulátor diferenčního tlaku plynule nastavitelný, </t>
  </si>
  <si>
    <t>734 102</t>
  </si>
  <si>
    <t>734 103</t>
  </si>
  <si>
    <t>734 104</t>
  </si>
  <si>
    <t>734 105</t>
  </si>
  <si>
    <t>734 106</t>
  </si>
  <si>
    <t>734 107</t>
  </si>
  <si>
    <t>734 108</t>
  </si>
  <si>
    <t>734 109</t>
  </si>
  <si>
    <t>734110</t>
  </si>
  <si>
    <t>734 111</t>
  </si>
  <si>
    <t>Vyvažovací regulační ventil s přednastav a vypouš G 3/4"</t>
  </si>
  <si>
    <t>734 112</t>
  </si>
  <si>
    <t>734 113</t>
  </si>
  <si>
    <t>734 114</t>
  </si>
  <si>
    <t>360 01</t>
  </si>
  <si>
    <t>M36</t>
  </si>
  <si>
    <t>Měření a regulace</t>
  </si>
  <si>
    <t>Náklady dle přílohy  díl 700</t>
  </si>
  <si>
    <t>celkem za</t>
  </si>
  <si>
    <t>MaR</t>
  </si>
  <si>
    <t>Zdravotní instalace celkem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</si>
  <si>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</si>
  <si>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</si>
  <si>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</si>
  <si>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</si>
  <si>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</si>
  <si>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</si>
  <si>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</si>
  <si>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</si>
  <si>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</si>
  <si>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</si>
  <si>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Pozink.žlábky pro potrubí pod stropem do DN 40 </t>
  </si>
  <si>
    <t>722 17-9001</t>
  </si>
  <si>
    <t xml:space="preserve">Potrubí z PPR, D 25/3,5 mm,vč.izol tl 20mm </t>
  </si>
  <si>
    <t>722 17-2312.R00</t>
  </si>
  <si>
    <t xml:space="preserve">Izolace tepelné tl.9, průměr 25mm </t>
  </si>
  <si>
    <t>713 41-9003</t>
  </si>
  <si>
    <t>Potrubí z PPR, D 32/4,4 mm vč. izol tl 9mm</t>
  </si>
  <si>
    <t>722 17-2313.R00</t>
  </si>
  <si>
    <t xml:space="preserve">Zpětná klapka DN 25 </t>
  </si>
  <si>
    <t>722 23-1063</t>
  </si>
  <si>
    <t xml:space="preserve">Kulový kohout s vypouš´t DN 25 </t>
  </si>
  <si>
    <t>722 22-2332</t>
  </si>
  <si>
    <t xml:space="preserve">Kulový kohout s vypouš´t DN 20 </t>
  </si>
  <si>
    <t xml:space="preserve">Kulový kohout  DN 25 </t>
  </si>
  <si>
    <t>722 22-2313</t>
  </si>
  <si>
    <t xml:space="preserve">Nádoba expanzní na pitnou vodu 8l </t>
  </si>
  <si>
    <t>724 30-9002</t>
  </si>
  <si>
    <t>kus</t>
  </si>
  <si>
    <t xml:space="preserve">Ventil pojistný, G 1/2 </t>
  </si>
  <si>
    <t>722 23-1161.R00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</si>
  <si>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</si>
  <si>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</si>
  <si>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</si>
  <si>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</si>
  <si>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Filtr vodovodní DN 25 </t>
  </si>
  <si>
    <t>722 23-2362</t>
  </si>
  <si>
    <t xml:space="preserve">Ventil redukční, G 1 (DN 25) </t>
  </si>
  <si>
    <t>722 23-1283.R00</t>
  </si>
  <si>
    <t>soubor</t>
  </si>
  <si>
    <t xml:space="preserve">Oprava-potrubí závitové,vsazení odbočky DN 32 </t>
  </si>
  <si>
    <t>722 13-1914.R00</t>
  </si>
  <si>
    <t xml:space="preserve">Napojení plast.potrubí na stáv.potrubí pozink </t>
  </si>
  <si>
    <t>722 17-9002</t>
  </si>
  <si>
    <t xml:space="preserve">Demontáž nepotřebných rozvodů vody a zařízení </t>
  </si>
  <si>
    <t>722 133-9001</t>
  </si>
  <si>
    <t>Vnitřní vodovod</t>
  </si>
  <si>
    <t>722</t>
  </si>
  <si>
    <t xml:space="preserve">Přesun hmot pro vnitřní kanalizaci, výšky do 6 m </t>
  </si>
  <si>
    <t>998 72-1201.R00</t>
  </si>
  <si>
    <t xml:space="preserve">Zkouška těsnosti kanalizace vodou DN 125 </t>
  </si>
  <si>
    <t>721 29-0111.R00</t>
  </si>
  <si>
    <t xml:space="preserve">Potrubí HT připojovací DN 40 x 1,8 mm </t>
  </si>
  <si>
    <t>721 17-6102.R00</t>
  </si>
  <si>
    <t>Vnitřní kanalizace</t>
  </si>
  <si>
    <t>721</t>
  </si>
  <si>
    <t>720</t>
  </si>
  <si>
    <t>Zdravotní instalace</t>
  </si>
  <si>
    <t>720 01</t>
  </si>
  <si>
    <t xml:space="preserve">Náklady dle přílohy- díl 200 </t>
  </si>
  <si>
    <t>M 36 Měření a regulace</t>
  </si>
  <si>
    <t>Vypracování výrobní dokumentace M + R</t>
  </si>
  <si>
    <t>360 41</t>
  </si>
  <si>
    <t>Revize včetně revizní zprávy</t>
  </si>
  <si>
    <t>360 40</t>
  </si>
  <si>
    <t>Seřízení ma uvedení do provozu</t>
  </si>
  <si>
    <t>360 39</t>
  </si>
  <si>
    <t>Vypracování SW podstanice</t>
  </si>
  <si>
    <t>360 38</t>
  </si>
  <si>
    <t>Převodník metalika-optika</t>
  </si>
  <si>
    <t>360 37</t>
  </si>
  <si>
    <t>Ovládací panel pro montáž na čelní desku rozváděče</t>
  </si>
  <si>
    <t>360 36</t>
  </si>
  <si>
    <t>360 35</t>
  </si>
  <si>
    <t>360 34</t>
  </si>
  <si>
    <t>360 33</t>
  </si>
  <si>
    <t xml:space="preserve">  </t>
  </si>
  <si>
    <t>Vodič CYA 6 mm2, žlutozelený</t>
  </si>
  <si>
    <t>360 32</t>
  </si>
  <si>
    <t>Ukončení kabelů smršťovací záklopkou</t>
  </si>
  <si>
    <t>360 31</t>
  </si>
  <si>
    <t>360 30</t>
  </si>
  <si>
    <t>Krabice se svorkama  na povrch (Acidur)</t>
  </si>
  <si>
    <t>360 29</t>
  </si>
  <si>
    <t>kg</t>
  </si>
  <si>
    <t>Materiál úhelník 35x35x3</t>
  </si>
  <si>
    <t>360 28</t>
  </si>
  <si>
    <t>360 27</t>
  </si>
  <si>
    <t>Kotevní destička</t>
  </si>
  <si>
    <t>360 26</t>
  </si>
  <si>
    <t>360 25</t>
  </si>
  <si>
    <t>Žlab MARS 125x50 včetně kolen, podpěr a vík</t>
  </si>
  <si>
    <t>360 24</t>
  </si>
  <si>
    <t>360 23</t>
  </si>
  <si>
    <t>Žlab MARS 62x50 včetně kolen, podpěr a vík</t>
  </si>
  <si>
    <t>360 22</t>
  </si>
  <si>
    <t>360 21</t>
  </si>
  <si>
    <t>Kabel LAM TWIN 4x2x0,5 pevně uložený</t>
  </si>
  <si>
    <t>360 20</t>
  </si>
  <si>
    <t>360 19</t>
  </si>
  <si>
    <t>Kabel CYKY 3J x 1, 5 pevně uložený</t>
  </si>
  <si>
    <t>36018</t>
  </si>
  <si>
    <t>360 17</t>
  </si>
  <si>
    <t>Kabel JYSTY 2P x 0,8 pevně uložený</t>
  </si>
  <si>
    <t>360 16</t>
  </si>
  <si>
    <t>KABELY A KONSTRUKCE VČETNĚ NÁTĚRŮ</t>
  </si>
  <si>
    <t xml:space="preserve">Jednopólový vypínač pro nástěnnou montáž, IP44 </t>
  </si>
  <si>
    <t>360 15</t>
  </si>
  <si>
    <t>Zářivkové svítidlo, 2x36W, přisazené, IP54</t>
  </si>
  <si>
    <t>360 14</t>
  </si>
  <si>
    <t>360 13</t>
  </si>
  <si>
    <t>360 12</t>
  </si>
  <si>
    <t>12</t>
  </si>
  <si>
    <t>360 11</t>
  </si>
  <si>
    <t>11</t>
  </si>
  <si>
    <t>360 10</t>
  </si>
  <si>
    <t>10</t>
  </si>
  <si>
    <t xml:space="preserve">Průchodka 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</si>
  <si>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</si>
  <si>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</si>
  <si>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</si>
  <si>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</si>
  <si>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</si>
  <si>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</si>
  <si>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</si>
  <si>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</si>
  <si>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</si>
  <si>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</si>
  <si>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</si>
  <si>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</si>
  <si>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</si>
  <si>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</si>
  <si>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</si>
  <si>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Měřící a regulační zařízení</t>
  </si>
  <si>
    <t>M 36</t>
  </si>
  <si>
    <t>SO 008 Ubytovna E</t>
  </si>
  <si>
    <t>Čidlo teploty tyčové , 43/1-2x,44/1, 45/3,,46/1</t>
  </si>
  <si>
    <t>Prostorový snímač teploty ,44/2,46/4,</t>
  </si>
  <si>
    <t>Snímač tlaku , 0-10V, 0-6B,43/2,</t>
  </si>
  <si>
    <t>Stonkový termostat, 30 až 90 st.C, 46/2</t>
  </si>
  <si>
    <t>Snímač zaplavení včetně elektrod, 46/3</t>
  </si>
  <si>
    <r>
      <t xml:space="preserve">Trojcestný směšovací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kv=12m3/hod, PN16,</t>
    </r>
    <r>
      <rPr>
        <sz val="10"/>
        <rFont val="Arial Narrow"/>
        <family val="2"/>
        <charset val="238"/>
      </rPr>
      <t xml:space="preserve"> 24V,pohon 0-10V, 44/3,</t>
    </r>
  </si>
  <si>
    <t>Havarijní ventil s elektrohydraulickým uzávěrem, DN 40, PN25, pohon 230V,50 Hz, 46/5</t>
  </si>
  <si>
    <t>Kabel CYKY 5J x 1, 5 pevně uložený</t>
  </si>
  <si>
    <t>ROZVÁDĚČ RA-010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</si>
  <si>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</si>
  <si>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Podstanice řídícího systému pro  AI=12,DI=10, AO=5, DO=10</t>
  </si>
  <si>
    <t>SOFTWARE objektu 010</t>
  </si>
  <si>
    <t>360 43</t>
  </si>
  <si>
    <t>360 44</t>
  </si>
  <si>
    <t>360 45</t>
  </si>
  <si>
    <t>360 46</t>
  </si>
  <si>
    <t>360 47</t>
  </si>
  <si>
    <t>360 42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</si>
</sst>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,##0.00_ ;[Red]\-#,##0.00\ "/>
    <numFmt numFmtId="166" formatCode="#,##0_ ;[Red]\-#,##0\ "/>
  </numFmts>
  <fonts count="3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i/>
      <sz val="8"/>
      <name val="Arial CE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name val="Arial CE"/>
      <charset val="238"/>
    </font>
    <font>
      <sz val="10"/>
      <name val="Arial Narrow"/>
      <family val="2"/>
      <charset val="238"/>
    </font>
    <font>
      <b/>
      <sz val="10"/>
      <name val="Arial Narrow"/>
      <family val="2"/>
    </font>
    <font>
      <sz val="10"/>
      <name val="Arial Narrow"/>
      <family val="2"/>
    </font>
    <font>
      <sz val="10"/>
      <color indexed="10"/>
      <name val="Arial Narrow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20" fillId="0" borderId="0"/>
    <xf numFmtId="0" fontId="25" fillId="0" borderId="0"/>
    <xf numFmtId="0" fontId="32" fillId="0" borderId="0"/>
  </cellStyleXfs>
  <cellXfs count="27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4" fontId="22" fillId="0" borderId="53" xfId="1" applyNumberFormat="1" applyFont="1" applyFill="1" applyBorder="1"/>
    <xf numFmtId="4" fontId="22" fillId="0" borderId="53" xfId="1" applyNumberFormat="1" applyFont="1" applyFill="1" applyBorder="1" applyAlignment="1">
      <alignment horizontal="right"/>
    </xf>
    <xf numFmtId="0" fontId="23" fillId="0" borderId="53" xfId="2" applyFont="1" applyBorder="1" applyAlignment="1">
      <alignment horizontal="center"/>
    </xf>
    <xf numFmtId="0" fontId="23" fillId="0" borderId="53" xfId="2" applyFont="1" applyBorder="1" applyAlignment="1">
      <alignment horizontal="left" indent="1"/>
    </xf>
    <xf numFmtId="0" fontId="22" fillId="0" borderId="53" xfId="1" applyFont="1" applyFill="1" applyBorder="1" applyAlignment="1">
      <alignment horizontal="center"/>
    </xf>
    <xf numFmtId="0" fontId="23" fillId="0" borderId="13" xfId="2" applyFont="1" applyBorder="1" applyAlignment="1">
      <alignment horizontal="center"/>
    </xf>
    <xf numFmtId="0" fontId="23" fillId="0" borderId="53" xfId="2" applyFont="1" applyBorder="1" applyAlignment="1"/>
    <xf numFmtId="0" fontId="23" fillId="0" borderId="53" xfId="2" applyFont="1" applyBorder="1" applyAlignment="1">
      <alignment horizontal="left" wrapText="1" indent="1"/>
    </xf>
    <xf numFmtId="0" fontId="8" fillId="0" borderId="53" xfId="1" applyFont="1" applyFill="1" applyBorder="1" applyAlignment="1">
      <alignment horizontal="center"/>
    </xf>
    <xf numFmtId="0" fontId="9" fillId="0" borderId="60" xfId="1" applyBorder="1"/>
    <xf numFmtId="0" fontId="9" fillId="0" borderId="20" xfId="1" applyBorder="1"/>
    <xf numFmtId="0" fontId="21" fillId="0" borderId="20" xfId="1" applyFont="1" applyBorder="1"/>
    <xf numFmtId="0" fontId="9" fillId="0" borderId="53" xfId="1" applyBorder="1"/>
    <xf numFmtId="0" fontId="23" fillId="0" borderId="53" xfId="3" applyFont="1" applyBorder="1" applyAlignment="1">
      <alignment horizontal="center"/>
    </xf>
    <xf numFmtId="0" fontId="23" fillId="0" borderId="53" xfId="3" applyFont="1" applyBorder="1" applyAlignment="1">
      <alignment horizontal="left" indent="1"/>
    </xf>
    <xf numFmtId="0" fontId="23" fillId="0" borderId="53" xfId="3" applyNumberFormat="1" applyFont="1" applyBorder="1" applyAlignment="1">
      <alignment horizontal="center" wrapText="1"/>
    </xf>
    <xf numFmtId="0" fontId="23" fillId="0" borderId="13" xfId="3" applyFont="1" applyBorder="1" applyAlignment="1">
      <alignment horizontal="left" indent="1"/>
    </xf>
    <xf numFmtId="0" fontId="23" fillId="0" borderId="13" xfId="3" applyFont="1" applyFill="1" applyBorder="1" applyAlignment="1">
      <alignment horizontal="left" indent="1"/>
    </xf>
    <xf numFmtId="0" fontId="23" fillId="0" borderId="53" xfId="3" applyFont="1" applyFill="1" applyBorder="1" applyAlignment="1">
      <alignment horizontal="left" indent="1"/>
    </xf>
    <xf numFmtId="0" fontId="23" fillId="0" borderId="53" xfId="3" applyFont="1" applyBorder="1" applyAlignment="1"/>
    <xf numFmtId="0" fontId="23" fillId="0" borderId="53" xfId="3" applyNumberFormat="1" applyFont="1" applyBorder="1" applyAlignment="1">
      <alignment horizontal="left" wrapText="1" indent="1"/>
    </xf>
    <xf numFmtId="0" fontId="23" fillId="0" borderId="60" xfId="3" applyFont="1" applyBorder="1" applyAlignment="1">
      <alignment horizontal="center"/>
    </xf>
    <xf numFmtId="0" fontId="23" fillId="0" borderId="6" xfId="3" applyFont="1" applyBorder="1" applyAlignment="1">
      <alignment horizontal="left" indent="1"/>
    </xf>
    <xf numFmtId="0" fontId="23" fillId="0" borderId="13" xfId="3" applyFont="1" applyBorder="1" applyAlignment="1">
      <alignment horizontal="center"/>
    </xf>
    <xf numFmtId="0" fontId="23" fillId="0" borderId="6" xfId="3" applyNumberFormat="1" applyFont="1" applyBorder="1" applyAlignment="1">
      <alignment horizontal="left" wrapText="1" indent="1"/>
    </xf>
    <xf numFmtId="4" fontId="22" fillId="0" borderId="6" xfId="1" applyNumberFormat="1" applyFont="1" applyFill="1" applyBorder="1" applyAlignment="1">
      <alignment horizontal="right"/>
    </xf>
    <xf numFmtId="0" fontId="22" fillId="0" borderId="6" xfId="1" applyNumberFormat="1" applyFont="1" applyFill="1" applyBorder="1" applyAlignment="1">
      <alignment horizontal="right"/>
    </xf>
    <xf numFmtId="0" fontId="9" fillId="0" borderId="13" xfId="1" applyBorder="1"/>
    <xf numFmtId="0" fontId="26" fillId="0" borderId="58" xfId="3" applyFont="1" applyBorder="1" applyAlignment="1">
      <alignment horizontal="left" indent="1"/>
    </xf>
    <xf numFmtId="49" fontId="22" fillId="0" borderId="53" xfId="1" applyNumberFormat="1" applyFont="1" applyFill="1" applyBorder="1" applyAlignment="1">
      <alignment horizontal="right"/>
    </xf>
    <xf numFmtId="49" fontId="24" fillId="0" borderId="53" xfId="1" applyNumberFormat="1" applyFont="1" applyFill="1" applyBorder="1" applyAlignment="1">
      <alignment horizontal="right"/>
    </xf>
    <xf numFmtId="3" fontId="17" fillId="0" borderId="53" xfId="1" applyNumberFormat="1" applyFont="1" applyBorder="1"/>
    <xf numFmtId="1" fontId="17" fillId="0" borderId="53" xfId="1" applyNumberFormat="1" applyFont="1" applyBorder="1"/>
    <xf numFmtId="0" fontId="17" fillId="0" borderId="0" xfId="1" applyFont="1" applyAlignment="1">
      <alignment horizontal="center"/>
    </xf>
    <xf numFmtId="2" fontId="22" fillId="0" borderId="53" xfId="1" applyNumberFormat="1" applyFont="1" applyFill="1" applyBorder="1" applyAlignment="1">
      <alignment horizontal="right"/>
    </xf>
    <xf numFmtId="4" fontId="21" fillId="0" borderId="60" xfId="1" applyNumberFormat="1" applyFont="1" applyBorder="1"/>
    <xf numFmtId="2" fontId="22" fillId="0" borderId="6" xfId="1" applyNumberFormat="1" applyFont="1" applyFill="1" applyBorder="1" applyAlignment="1">
      <alignment horizontal="right"/>
    </xf>
    <xf numFmtId="2" fontId="17" fillId="0" borderId="6" xfId="1" applyNumberFormat="1" applyFont="1" applyFill="1" applyBorder="1" applyAlignment="1">
      <alignment horizontal="right"/>
    </xf>
    <xf numFmtId="2" fontId="17" fillId="0" borderId="0" xfId="1" applyNumberFormat="1" applyFont="1"/>
    <xf numFmtId="49" fontId="8" fillId="0" borderId="53" xfId="1" applyNumberFormat="1" applyFont="1" applyFill="1" applyBorder="1" applyAlignment="1">
      <alignment horizontal="right"/>
    </xf>
    <xf numFmtId="2" fontId="17" fillId="0" borderId="58" xfId="1" applyNumberFormat="1" applyFont="1" applyBorder="1"/>
    <xf numFmtId="4" fontId="17" fillId="0" borderId="6" xfId="1" applyNumberFormat="1" applyFont="1" applyFill="1" applyBorder="1" applyAlignment="1">
      <alignment horizontal="right"/>
    </xf>
    <xf numFmtId="2" fontId="17" fillId="0" borderId="0" xfId="1" applyNumberFormat="1" applyFont="1" applyFill="1"/>
    <xf numFmtId="0" fontId="21" fillId="0" borderId="0" xfId="1" applyFont="1"/>
    <xf numFmtId="0" fontId="21" fillId="0" borderId="60" xfId="1" applyFont="1" applyBorder="1"/>
    <xf numFmtId="0" fontId="17" fillId="0" borderId="53" xfId="1" applyFont="1" applyBorder="1"/>
    <xf numFmtId="0" fontId="9" fillId="0" borderId="61" xfId="1" applyFill="1" applyBorder="1"/>
    <xf numFmtId="4" fontId="17" fillId="0" borderId="53" xfId="1" applyNumberFormat="1" applyFont="1" applyBorder="1"/>
    <xf numFmtId="0" fontId="17" fillId="0" borderId="0" xfId="1" applyFont="1"/>
    <xf numFmtId="0" fontId="27" fillId="0" borderId="0" xfId="1" applyFont="1"/>
    <xf numFmtId="4" fontId="27" fillId="0" borderId="60" xfId="1" applyNumberFormat="1" applyFont="1" applyBorder="1"/>
    <xf numFmtId="0" fontId="27" fillId="0" borderId="60" xfId="1" applyFont="1" applyBorder="1"/>
    <xf numFmtId="0" fontId="9" fillId="0" borderId="60" xfId="1" applyBorder="1" applyAlignment="1">
      <alignment horizontal="right"/>
    </xf>
    <xf numFmtId="0" fontId="21" fillId="0" borderId="60" xfId="1" applyFont="1" applyBorder="1" applyAlignment="1">
      <alignment horizontal="left"/>
    </xf>
    <xf numFmtId="165" fontId="28" fillId="0" borderId="53" xfId="0" applyNumberFormat="1" applyFont="1" applyBorder="1" applyAlignment="1">
      <alignment vertical="center"/>
    </xf>
    <xf numFmtId="166" fontId="28" fillId="0" borderId="53" xfId="0" applyNumberFormat="1" applyFont="1" applyBorder="1" applyAlignment="1">
      <alignment vertical="center"/>
    </xf>
    <xf numFmtId="0" fontId="28" fillId="0" borderId="53" xfId="0" applyFont="1" applyBorder="1" applyAlignment="1">
      <alignment horizontal="center" vertical="center"/>
    </xf>
    <xf numFmtId="0" fontId="28" fillId="0" borderId="53" xfId="0" applyFont="1" applyBorder="1" applyAlignment="1">
      <alignment horizontal="right" vertical="center" wrapText="1"/>
    </xf>
    <xf numFmtId="0" fontId="17" fillId="0" borderId="53" xfId="1" applyFont="1" applyBorder="1" applyAlignment="1">
      <alignment horizontal="center"/>
    </xf>
    <xf numFmtId="0" fontId="17" fillId="0" borderId="53" xfId="1" applyFont="1" applyBorder="1" applyAlignment="1">
      <alignment vertical="center"/>
    </xf>
    <xf numFmtId="0" fontId="29" fillId="0" borderId="53" xfId="0" applyFont="1" applyBorder="1" applyAlignment="1">
      <alignment horizontal="right" vertical="center" wrapText="1"/>
    </xf>
    <xf numFmtId="0" fontId="9" fillId="0" borderId="0" xfId="1" applyAlignment="1">
      <alignment vertical="center"/>
    </xf>
    <xf numFmtId="165" fontId="30" fillId="0" borderId="53" xfId="0" applyNumberFormat="1" applyFont="1" applyBorder="1" applyAlignment="1">
      <alignment vertical="center"/>
    </xf>
    <xf numFmtId="0" fontId="8" fillId="0" borderId="53" xfId="1" applyFont="1" applyFill="1" applyBorder="1" applyAlignment="1">
      <alignment horizontal="center" vertical="center"/>
    </xf>
    <xf numFmtId="49" fontId="5" fillId="0" borderId="13" xfId="1" applyNumberFormat="1" applyFont="1" applyFill="1" applyBorder="1" applyAlignment="1">
      <alignment horizontal="left"/>
    </xf>
    <xf numFmtId="49" fontId="8" fillId="0" borderId="13" xfId="1" applyNumberFormat="1" applyFont="1" applyFill="1" applyBorder="1" applyAlignment="1">
      <alignment horizontal="center"/>
    </xf>
    <xf numFmtId="49" fontId="22" fillId="0" borderId="13" xfId="1" applyNumberFormat="1" applyFont="1" applyFill="1" applyBorder="1" applyAlignment="1">
      <alignment horizontal="center"/>
    </xf>
    <xf numFmtId="49" fontId="22" fillId="0" borderId="13" xfId="1" applyNumberFormat="1" applyFont="1" applyFill="1" applyBorder="1" applyAlignment="1">
      <alignment horizontal="center" vertical="center"/>
    </xf>
    <xf numFmtId="0" fontId="17" fillId="0" borderId="13" xfId="1" applyFont="1" applyBorder="1" applyAlignment="1">
      <alignment horizontal="center"/>
    </xf>
    <xf numFmtId="0" fontId="17" fillId="0" borderId="13" xfId="1" applyFont="1" applyBorder="1" applyAlignment="1">
      <alignment horizontal="center" vertical="center"/>
    </xf>
    <xf numFmtId="3" fontId="17" fillId="0" borderId="13" xfId="1" applyNumberFormat="1" applyFont="1" applyBorder="1" applyAlignment="1">
      <alignment horizontal="center"/>
    </xf>
    <xf numFmtId="0" fontId="9" fillId="0" borderId="6" xfId="1" applyNumberFormat="1" applyFill="1" applyBorder="1"/>
    <xf numFmtId="4" fontId="17" fillId="0" borderId="6" xfId="1" applyNumberFormat="1" applyFont="1" applyFill="1" applyBorder="1" applyAlignment="1">
      <alignment vertical="center"/>
    </xf>
    <xf numFmtId="4" fontId="22" fillId="0" borderId="6" xfId="1" applyNumberFormat="1" applyFont="1" applyFill="1" applyBorder="1"/>
    <xf numFmtId="4" fontId="22" fillId="0" borderId="6" xfId="1" applyNumberFormat="1" applyFont="1" applyFill="1" applyBorder="1" applyAlignment="1">
      <alignment vertical="center"/>
    </xf>
    <xf numFmtId="0" fontId="5" fillId="0" borderId="61" xfId="1" applyFont="1" applyFill="1" applyBorder="1"/>
    <xf numFmtId="0" fontId="9" fillId="0" borderId="61" xfId="1" applyFill="1" applyBorder="1" applyAlignment="1">
      <alignment horizontal="center"/>
    </xf>
    <xf numFmtId="0" fontId="9" fillId="0" borderId="61" xfId="1" applyNumberFormat="1" applyFill="1" applyBorder="1" applyAlignment="1">
      <alignment horizontal="right"/>
    </xf>
    <xf numFmtId="0" fontId="9" fillId="0" borderId="6" xfId="1" applyBorder="1"/>
    <xf numFmtId="0" fontId="21" fillId="0" borderId="13" xfId="1" applyFont="1" applyBorder="1"/>
    <xf numFmtId="4" fontId="21" fillId="0" borderId="0" xfId="1" applyNumberFormat="1" applyFont="1" applyBorder="1"/>
    <xf numFmtId="0" fontId="28" fillId="0" borderId="53" xfId="0" applyFont="1" applyFill="1" applyBorder="1" applyAlignment="1">
      <alignment horizontal="right" vertical="center" wrapText="1"/>
    </xf>
    <xf numFmtId="165" fontId="17" fillId="0" borderId="53" xfId="1" applyNumberFormat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5">
    <cellStyle name="Normální" xfId="0" builtinId="0"/>
    <cellStyle name="Normální 2" xfId="2"/>
    <cellStyle name="Normální 3" xfId="3"/>
    <cellStyle name="Normální 4" xfId="4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2" name="Line 13"/>
        <xdr:cNvSpPr>
          <a:spLocks noChangeShapeType="1"/>
        </xdr:cNvSpPr>
      </xdr:nvSpPr>
      <xdr:spPr bwMode="auto">
        <a:xfrm>
          <a:off x="3276600" y="42100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3" name="Line 14"/>
        <xdr:cNvSpPr>
          <a:spLocks noChangeShapeType="1"/>
        </xdr:cNvSpPr>
      </xdr:nvSpPr>
      <xdr:spPr bwMode="auto">
        <a:xfrm>
          <a:off x="3267075" y="42100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28</xdr:row>
      <xdr:rowOff>0</xdr:rowOff>
    </xdr:from>
    <xdr:to>
      <xdr:col>5</xdr:col>
      <xdr:colOff>552450</xdr:colOff>
      <xdr:row>28</xdr:row>
      <xdr:rowOff>0</xdr:rowOff>
    </xdr:to>
    <xdr:sp macro="" textlink="">
      <xdr:nvSpPr>
        <xdr:cNvPr id="4" name="Line 15"/>
        <xdr:cNvSpPr>
          <a:spLocks noChangeShapeType="1"/>
        </xdr:cNvSpPr>
      </xdr:nvSpPr>
      <xdr:spPr bwMode="auto">
        <a:xfrm>
          <a:off x="3276600" y="45339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28</xdr:row>
      <xdr:rowOff>0</xdr:rowOff>
    </xdr:from>
    <xdr:to>
      <xdr:col>5</xdr:col>
      <xdr:colOff>542925</xdr:colOff>
      <xdr:row>28</xdr:row>
      <xdr:rowOff>0</xdr:rowOff>
    </xdr:to>
    <xdr:sp macro="" textlink="">
      <xdr:nvSpPr>
        <xdr:cNvPr id="5" name="Line 16"/>
        <xdr:cNvSpPr>
          <a:spLocks noChangeShapeType="1"/>
        </xdr:cNvSpPr>
      </xdr:nvSpPr>
      <xdr:spPr bwMode="auto">
        <a:xfrm>
          <a:off x="3267075" y="45339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20</xdr:row>
      <xdr:rowOff>0</xdr:rowOff>
    </xdr:from>
    <xdr:to>
      <xdr:col>5</xdr:col>
      <xdr:colOff>552450</xdr:colOff>
      <xdr:row>20</xdr:row>
      <xdr:rowOff>0</xdr:rowOff>
    </xdr:to>
    <xdr:sp macro="" textlink="">
      <xdr:nvSpPr>
        <xdr:cNvPr id="6" name="Line 17"/>
        <xdr:cNvSpPr>
          <a:spLocks noChangeShapeType="1"/>
        </xdr:cNvSpPr>
      </xdr:nvSpPr>
      <xdr:spPr bwMode="auto">
        <a:xfrm>
          <a:off x="3276600" y="32385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7" name="Line 18"/>
        <xdr:cNvSpPr>
          <a:spLocks noChangeShapeType="1"/>
        </xdr:cNvSpPr>
      </xdr:nvSpPr>
      <xdr:spPr bwMode="auto">
        <a:xfrm>
          <a:off x="3267075" y="32385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24</xdr:row>
      <xdr:rowOff>0</xdr:rowOff>
    </xdr:from>
    <xdr:to>
      <xdr:col>5</xdr:col>
      <xdr:colOff>552450</xdr:colOff>
      <xdr:row>24</xdr:row>
      <xdr:rowOff>0</xdr:rowOff>
    </xdr:to>
    <xdr:sp macro="" textlink="">
      <xdr:nvSpPr>
        <xdr:cNvPr id="8" name="Line 21"/>
        <xdr:cNvSpPr>
          <a:spLocks noChangeShapeType="1"/>
        </xdr:cNvSpPr>
      </xdr:nvSpPr>
      <xdr:spPr bwMode="auto">
        <a:xfrm>
          <a:off x="5867400" y="11103292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24</xdr:row>
      <xdr:rowOff>0</xdr:rowOff>
    </xdr:from>
    <xdr:to>
      <xdr:col>5</xdr:col>
      <xdr:colOff>542925</xdr:colOff>
      <xdr:row>24</xdr:row>
      <xdr:rowOff>0</xdr:rowOff>
    </xdr:to>
    <xdr:sp macro="" textlink="">
      <xdr:nvSpPr>
        <xdr:cNvPr id="9" name="Line 22"/>
        <xdr:cNvSpPr>
          <a:spLocks noChangeShapeType="1"/>
        </xdr:cNvSpPr>
      </xdr:nvSpPr>
      <xdr:spPr bwMode="auto">
        <a:xfrm>
          <a:off x="5857875" y="11103292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4%20%20Ubytovna%20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8%20Ubytovna%20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01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7%20ubytovna%20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6%20&#250;&#269;t&#225;r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3">
          <cell r="H23">
            <v>22515.463296000002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bení"/>
      <sheetName val="410 PS"/>
    </sheetNames>
    <sheetDataSet>
      <sheetData sheetId="0">
        <row r="4">
          <cell r="C4" t="str">
            <v>SO 004 Ubytovna G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835885.63580000005</v>
          </cell>
          <cell r="F29">
            <v>1299733.9100000001</v>
          </cell>
          <cell r="G29">
            <v>0</v>
          </cell>
          <cell r="H29">
            <v>324990</v>
          </cell>
          <cell r="I29">
            <v>0</v>
          </cell>
        </row>
        <row r="36">
          <cell r="H36">
            <v>96102.879561000023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410 VS+PS"/>
      <sheetName val="700 MaR"/>
    </sheetNames>
    <sheetDataSet>
      <sheetData sheetId="0">
        <row r="4">
          <cell r="C4" t="str">
            <v>SO 008 Ubytovna E</v>
          </cell>
        </row>
        <row r="6">
          <cell r="C6" t="str">
            <v>Sníž.energet náročnosti pro vytápění věznice Příbram</v>
          </cell>
        </row>
        <row r="7">
          <cell r="G7">
            <v>0</v>
          </cell>
        </row>
      </sheetData>
      <sheetData sheetId="1">
        <row r="31">
          <cell r="E31">
            <v>2311207.7864500005</v>
          </cell>
          <cell r="F31">
            <v>4881946.4682999989</v>
          </cell>
          <cell r="G31">
            <v>0</v>
          </cell>
          <cell r="H31">
            <v>233820</v>
          </cell>
          <cell r="I31">
            <v>0</v>
          </cell>
        </row>
        <row r="37">
          <cell r="H37">
            <v>0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4">
          <cell r="C4" t="str">
            <v>Sníž.energet.náročnosti pro vytápění věznice Příbr</v>
          </cell>
        </row>
        <row r="6">
          <cell r="C6" t="str">
            <v>ZT 010</v>
          </cell>
        </row>
        <row r="7">
          <cell r="G7">
            <v>0</v>
          </cell>
        </row>
      </sheetData>
      <sheetData sheetId="1">
        <row r="10">
          <cell r="E10">
            <v>0</v>
          </cell>
          <cell r="F10">
            <v>28548.955000000002</v>
          </cell>
          <cell r="G10">
            <v>0</v>
          </cell>
          <cell r="H10">
            <v>0</v>
          </cell>
          <cell r="I10">
            <v>0</v>
          </cell>
        </row>
        <row r="16">
          <cell r="H16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ZT 200"/>
      <sheetName val="410 VS+PS"/>
      <sheetName val="700 MaR"/>
    </sheetNames>
    <sheetDataSet>
      <sheetData sheetId="0">
        <row r="4">
          <cell r="C4" t="str">
            <v>SO 007 Ubytovna D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1">
          <cell r="E31">
            <v>1529668.44135</v>
          </cell>
          <cell r="F31">
            <v>4079490.5483000004</v>
          </cell>
          <cell r="G31">
            <v>0</v>
          </cell>
          <cell r="H31">
            <v>506850</v>
          </cell>
          <cell r="I31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ZT 200"/>
      <sheetName val="410 PS"/>
      <sheetName val="700 MaR"/>
    </sheetNames>
    <sheetDataSet>
      <sheetData sheetId="0">
        <row r="4">
          <cell r="C4" t="str">
            <v>SO 006 Účtárna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1">
          <cell r="E31">
            <v>1050068.4062000001</v>
          </cell>
          <cell r="F31">
            <v>2262345.4995799996</v>
          </cell>
          <cell r="G31">
            <v>0</v>
          </cell>
          <cell r="H31">
            <v>310175</v>
          </cell>
          <cell r="I31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E28" sqref="E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125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126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51"/>
      <c r="D7" s="252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51"/>
      <c r="D8" s="252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53" t="s">
        <v>124</v>
      </c>
      <c r="F11" s="254"/>
      <c r="G11" s="255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/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/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127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166" t="s">
        <v>128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256"/>
      <c r="C37" s="256"/>
      <c r="D37" s="256"/>
      <c r="E37" s="256"/>
      <c r="F37" s="256"/>
      <c r="G37" s="256"/>
      <c r="H37" t="s">
        <v>4</v>
      </c>
    </row>
    <row r="38" spans="1:8" ht="12.75" customHeight="1" x14ac:dyDescent="0.2">
      <c r="A38" s="67"/>
      <c r="B38" s="256"/>
      <c r="C38" s="256"/>
      <c r="D38" s="256"/>
      <c r="E38" s="256"/>
      <c r="F38" s="256"/>
      <c r="G38" s="256"/>
      <c r="H38" t="s">
        <v>4</v>
      </c>
    </row>
    <row r="39" spans="1:8" x14ac:dyDescent="0.2">
      <c r="A39" s="67"/>
      <c r="B39" s="256"/>
      <c r="C39" s="256"/>
      <c r="D39" s="256"/>
      <c r="E39" s="256"/>
      <c r="F39" s="256"/>
      <c r="G39" s="256"/>
      <c r="H39" t="s">
        <v>4</v>
      </c>
    </row>
    <row r="40" spans="1:8" x14ac:dyDescent="0.2">
      <c r="A40" s="67"/>
      <c r="B40" s="256"/>
      <c r="C40" s="256"/>
      <c r="D40" s="256"/>
      <c r="E40" s="256"/>
      <c r="F40" s="256"/>
      <c r="G40" s="256"/>
      <c r="H40" t="s">
        <v>4</v>
      </c>
    </row>
    <row r="41" spans="1:8" x14ac:dyDescent="0.2">
      <c r="A41" s="67"/>
      <c r="B41" s="256"/>
      <c r="C41" s="256"/>
      <c r="D41" s="256"/>
      <c r="E41" s="256"/>
      <c r="F41" s="256"/>
      <c r="G41" s="256"/>
      <c r="H41" t="s">
        <v>4</v>
      </c>
    </row>
    <row r="42" spans="1:8" x14ac:dyDescent="0.2">
      <c r="A42" s="67"/>
      <c r="B42" s="256"/>
      <c r="C42" s="256"/>
      <c r="D42" s="256"/>
      <c r="E42" s="256"/>
      <c r="F42" s="256"/>
      <c r="G42" s="256"/>
      <c r="H42" t="s">
        <v>4</v>
      </c>
    </row>
    <row r="43" spans="1:8" x14ac:dyDescent="0.2">
      <c r="A43" s="67"/>
      <c r="B43" s="256"/>
      <c r="C43" s="256"/>
      <c r="D43" s="256"/>
      <c r="E43" s="256"/>
      <c r="F43" s="256"/>
      <c r="G43" s="256"/>
      <c r="H43" t="s">
        <v>4</v>
      </c>
    </row>
    <row r="44" spans="1:8" x14ac:dyDescent="0.2">
      <c r="A44" s="67"/>
      <c r="B44" s="256"/>
      <c r="C44" s="256"/>
      <c r="D44" s="256"/>
      <c r="E44" s="256"/>
      <c r="F44" s="256"/>
      <c r="G44" s="256"/>
      <c r="H44" t="s">
        <v>4</v>
      </c>
    </row>
    <row r="45" spans="1:8" ht="3" customHeight="1" x14ac:dyDescent="0.2">
      <c r="A45" s="67"/>
      <c r="B45" s="256"/>
      <c r="C45" s="256"/>
      <c r="D45" s="256"/>
      <c r="E45" s="256"/>
      <c r="F45" s="256"/>
      <c r="G45" s="256"/>
      <c r="H45" t="s">
        <v>4</v>
      </c>
    </row>
    <row r="46" spans="1:8" x14ac:dyDescent="0.2">
      <c r="B46" s="250"/>
      <c r="C46" s="250"/>
      <c r="D46" s="250"/>
      <c r="E46" s="250"/>
      <c r="F46" s="250"/>
      <c r="G46" s="250"/>
    </row>
    <row r="47" spans="1:8" x14ac:dyDescent="0.2">
      <c r="B47" s="250"/>
      <c r="C47" s="250"/>
      <c r="D47" s="250"/>
      <c r="E47" s="250"/>
      <c r="F47" s="250"/>
      <c r="G47" s="250"/>
    </row>
    <row r="48" spans="1:8" x14ac:dyDescent="0.2">
      <c r="B48" s="250"/>
      <c r="C48" s="250"/>
      <c r="D48" s="250"/>
      <c r="E48" s="250"/>
      <c r="F48" s="250"/>
      <c r="G48" s="250"/>
    </row>
    <row r="49" spans="2:7" x14ac:dyDescent="0.2">
      <c r="B49" s="250"/>
      <c r="C49" s="250"/>
      <c r="D49" s="250"/>
      <c r="E49" s="250"/>
      <c r="F49" s="250"/>
      <c r="G49" s="250"/>
    </row>
    <row r="50" spans="2:7" x14ac:dyDescent="0.2">
      <c r="B50" s="250"/>
      <c r="C50" s="250"/>
      <c r="D50" s="250"/>
      <c r="E50" s="250"/>
      <c r="F50" s="250"/>
      <c r="G50" s="250"/>
    </row>
    <row r="51" spans="2:7" x14ac:dyDescent="0.2">
      <c r="B51" s="250"/>
      <c r="C51" s="250"/>
      <c r="D51" s="250"/>
      <c r="E51" s="250"/>
      <c r="F51" s="250"/>
      <c r="G51" s="250"/>
    </row>
    <row r="52" spans="2:7" x14ac:dyDescent="0.2">
      <c r="B52" s="250"/>
      <c r="C52" s="250"/>
      <c r="D52" s="250"/>
      <c r="E52" s="250"/>
      <c r="F52" s="250"/>
      <c r="G52" s="250"/>
    </row>
    <row r="53" spans="2:7" x14ac:dyDescent="0.2">
      <c r="B53" s="250"/>
      <c r="C53" s="250"/>
      <c r="D53" s="250"/>
      <c r="E53" s="250"/>
      <c r="F53" s="250"/>
      <c r="G53" s="250"/>
    </row>
    <row r="54" spans="2:7" x14ac:dyDescent="0.2">
      <c r="B54" s="250"/>
      <c r="C54" s="250"/>
      <c r="D54" s="250"/>
      <c r="E54" s="250"/>
      <c r="F54" s="250"/>
      <c r="G54" s="250"/>
    </row>
    <row r="55" spans="2:7" x14ac:dyDescent="0.2">
      <c r="B55" s="250"/>
      <c r="C55" s="250"/>
      <c r="D55" s="250"/>
      <c r="E55" s="250"/>
      <c r="F55" s="250"/>
      <c r="G55" s="250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3" sqref="H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57" t="s">
        <v>5</v>
      </c>
      <c r="B1" s="258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 x14ac:dyDescent="0.25">
      <c r="A2" s="259" t="s">
        <v>1</v>
      </c>
      <c r="B2" s="260"/>
      <c r="C2" s="74" t="str">
        <f>CONCATENATE(cisloobjektu," ",nazevobjektu)</f>
        <v xml:space="preserve"> SO 010 Sklad CH</v>
      </c>
      <c r="D2" s="75"/>
      <c r="E2" s="76"/>
      <c r="F2" s="75"/>
      <c r="G2" s="261"/>
      <c r="H2" s="261"/>
      <c r="I2" s="262"/>
    </row>
    <row r="3" spans="1:9" ht="13.5" thickTop="1" x14ac:dyDescent="0.2">
      <c r="F3" s="11"/>
    </row>
    <row r="4" spans="1:9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 x14ac:dyDescent="0.2">
      <c r="A7" s="162" t="str">
        <f>'100 stavební'!B7</f>
        <v>61</v>
      </c>
      <c r="B7" s="85" t="str">
        <f>'100 stavební'!C7</f>
        <v>Upravy povrchů vnitřní</v>
      </c>
      <c r="C7" s="86"/>
      <c r="D7" s="87"/>
      <c r="E7" s="163">
        <f>'100 stavební'!BA10</f>
        <v>0</v>
      </c>
      <c r="F7" s="164">
        <f>'100 stavební'!BB10</f>
        <v>0</v>
      </c>
      <c r="G7" s="164">
        <f>'100 stavební'!BC10</f>
        <v>0</v>
      </c>
      <c r="H7" s="164">
        <f>'100 stavební'!BD10</f>
        <v>0</v>
      </c>
      <c r="I7" s="165">
        <f>'100 stavební'!BE10</f>
        <v>0</v>
      </c>
    </row>
    <row r="8" spans="1:9" s="11" customFormat="1" x14ac:dyDescent="0.2">
      <c r="A8" s="162" t="str">
        <f>'100 stavební'!B11</f>
        <v>97</v>
      </c>
      <c r="B8" s="85" t="str">
        <f>'100 stavební'!C11</f>
        <v>Prorážení otvorů</v>
      </c>
      <c r="C8" s="86"/>
      <c r="D8" s="87"/>
      <c r="E8" s="163">
        <f>'100 stavební'!BA19</f>
        <v>0</v>
      </c>
      <c r="F8" s="164">
        <f>'100 stavební'!BB19</f>
        <v>0</v>
      </c>
      <c r="G8" s="164">
        <f>'100 stavební'!BC19</f>
        <v>0</v>
      </c>
      <c r="H8" s="164">
        <f>'100 stavební'!BD19</f>
        <v>0</v>
      </c>
      <c r="I8" s="165">
        <f>'100 stavební'!BE19</f>
        <v>0</v>
      </c>
    </row>
    <row r="9" spans="1:9" s="11" customFormat="1" x14ac:dyDescent="0.2">
      <c r="A9" s="162" t="str">
        <f>'100 stavební'!B20</f>
        <v>99</v>
      </c>
      <c r="B9" s="85" t="str">
        <f>'100 stavební'!C20</f>
        <v>Staveništní přesun hmot</v>
      </c>
      <c r="C9" s="86"/>
      <c r="D9" s="87"/>
      <c r="E9" s="163">
        <f>'100 stavební'!BA22</f>
        <v>0</v>
      </c>
      <c r="F9" s="164">
        <f>'100 stavební'!BB22</f>
        <v>0</v>
      </c>
      <c r="G9" s="164">
        <f>'100 stavební'!BC22</f>
        <v>0</v>
      </c>
      <c r="H9" s="164">
        <f>'100 stavební'!BD22</f>
        <v>0</v>
      </c>
      <c r="I9" s="165">
        <f>'100 stavební'!BE22</f>
        <v>0</v>
      </c>
    </row>
    <row r="10" spans="1:9" s="11" customFormat="1" x14ac:dyDescent="0.2">
      <c r="A10" s="162" t="s">
        <v>306</v>
      </c>
      <c r="B10" s="85" t="s">
        <v>307</v>
      </c>
      <c r="C10" s="86"/>
      <c r="D10" s="87"/>
      <c r="E10" s="163">
        <v>0</v>
      </c>
      <c r="F10" s="164">
        <f>'100 stavební'!G25</f>
        <v>0</v>
      </c>
      <c r="G10" s="164">
        <v>0</v>
      </c>
      <c r="H10" s="164">
        <v>0</v>
      </c>
      <c r="I10" s="165">
        <v>0</v>
      </c>
    </row>
    <row r="11" spans="1:9" s="11" customFormat="1" x14ac:dyDescent="0.2">
      <c r="A11" s="162" t="str">
        <f>'100 stavební'!B26</f>
        <v>731</v>
      </c>
      <c r="B11" s="85" t="str">
        <f>'100 stavební'!C26</f>
        <v>Ústřední vytápění</v>
      </c>
      <c r="C11" s="86"/>
      <c r="D11" s="87"/>
      <c r="E11" s="163">
        <f>'100 stavební'!BA28</f>
        <v>0</v>
      </c>
      <c r="F11" s="164">
        <f>'100 stavební'!BB28</f>
        <v>0</v>
      </c>
      <c r="G11" s="164">
        <f>'100 stavební'!BC28</f>
        <v>0</v>
      </c>
      <c r="H11" s="164">
        <f>'100 stavební'!BD28</f>
        <v>0</v>
      </c>
      <c r="I11" s="165">
        <f>'100 stavební'!BE28</f>
        <v>0</v>
      </c>
    </row>
    <row r="12" spans="1:9" s="11" customFormat="1" x14ac:dyDescent="0.2">
      <c r="A12" s="162" t="str">
        <f>'100 stavební'!B29</f>
        <v>732</v>
      </c>
      <c r="B12" s="85" t="str">
        <f>'100 stavební'!C29</f>
        <v>Předávací stanice</v>
      </c>
      <c r="C12" s="86"/>
      <c r="D12" s="87"/>
      <c r="E12" s="163">
        <f>'100 stavební'!BA31</f>
        <v>0</v>
      </c>
      <c r="F12" s="164">
        <f>'100 stavební'!BB31</f>
        <v>0</v>
      </c>
      <c r="G12" s="164">
        <f>'100 stavební'!BC31</f>
        <v>0</v>
      </c>
      <c r="H12" s="164">
        <f>'100 stavební'!BD31</f>
        <v>0</v>
      </c>
      <c r="I12" s="165">
        <f>'100 stavební'!BE31</f>
        <v>0</v>
      </c>
    </row>
    <row r="13" spans="1:9" s="11" customFormat="1" x14ac:dyDescent="0.2">
      <c r="A13" s="162" t="str">
        <f>'100 stavební'!B32</f>
        <v>776</v>
      </c>
      <c r="B13" s="85" t="str">
        <f>'100 stavební'!C32</f>
        <v>Podlahy povlakové</v>
      </c>
      <c r="C13" s="86"/>
      <c r="D13" s="87"/>
      <c r="E13" s="163">
        <f>'100 stavební'!BA36</f>
        <v>0</v>
      </c>
      <c r="F13" s="164">
        <f>'100 stavební'!BB36</f>
        <v>0</v>
      </c>
      <c r="G13" s="164">
        <f>'100 stavební'!BC36</f>
        <v>0</v>
      </c>
      <c r="H13" s="164">
        <f>'100 stavební'!BD36</f>
        <v>0</v>
      </c>
      <c r="I13" s="165">
        <f>'100 stavební'!BE36</f>
        <v>0</v>
      </c>
    </row>
    <row r="14" spans="1:9" s="11" customFormat="1" x14ac:dyDescent="0.2">
      <c r="A14" s="162" t="str">
        <f>'100 stavební'!B37</f>
        <v>777</v>
      </c>
      <c r="B14" s="85" t="str">
        <f>'100 stavební'!C37</f>
        <v>Podlahy ze syntetických hmot</v>
      </c>
      <c r="C14" s="86"/>
      <c r="D14" s="87"/>
      <c r="E14" s="163">
        <f>'100 stavební'!BA40</f>
        <v>0</v>
      </c>
      <c r="F14" s="164">
        <f>'100 stavební'!BB40</f>
        <v>0</v>
      </c>
      <c r="G14" s="164">
        <f>'100 stavební'!BC40</f>
        <v>0</v>
      </c>
      <c r="H14" s="164">
        <f>'100 stavební'!BD40</f>
        <v>0</v>
      </c>
      <c r="I14" s="165">
        <f>'100 stavební'!BE40</f>
        <v>0</v>
      </c>
    </row>
    <row r="15" spans="1:9" s="11" customFormat="1" x14ac:dyDescent="0.2">
      <c r="A15" s="162" t="s">
        <v>118</v>
      </c>
      <c r="B15" s="85" t="s">
        <v>119</v>
      </c>
      <c r="C15" s="86"/>
      <c r="D15" s="87"/>
      <c r="E15" s="163">
        <v>0</v>
      </c>
      <c r="F15" s="164">
        <f>'100 stavební'!G44</f>
        <v>0</v>
      </c>
      <c r="G15" s="164">
        <v>0</v>
      </c>
      <c r="H15" s="164">
        <v>0</v>
      </c>
      <c r="I15" s="165">
        <v>0</v>
      </c>
    </row>
    <row r="16" spans="1:9" s="11" customFormat="1" ht="13.5" thickBot="1" x14ac:dyDescent="0.25">
      <c r="A16" s="162" t="s">
        <v>245</v>
      </c>
      <c r="B16" s="85" t="s">
        <v>249</v>
      </c>
      <c r="C16" s="86"/>
      <c r="D16" s="87"/>
      <c r="E16" s="163">
        <f>'100 stavební'!BA44</f>
        <v>0</v>
      </c>
      <c r="F16" s="164"/>
      <c r="G16" s="164">
        <f>'100 stavební'!BC44</f>
        <v>0</v>
      </c>
      <c r="H16" s="164">
        <f>'100 stavební'!G47</f>
        <v>0</v>
      </c>
      <c r="I16" s="165">
        <f>'100 stavební'!BE44</f>
        <v>0</v>
      </c>
    </row>
    <row r="17" spans="1:57" s="93" customFormat="1" ht="13.5" thickBot="1" x14ac:dyDescent="0.25">
      <c r="A17" s="88"/>
      <c r="B17" s="80" t="s">
        <v>50</v>
      </c>
      <c r="C17" s="80"/>
      <c r="D17" s="89"/>
      <c r="E17" s="90">
        <f>SUM(E7:E16)</f>
        <v>0</v>
      </c>
      <c r="F17" s="91">
        <f>SUM(F7:F16)</f>
        <v>0</v>
      </c>
      <c r="G17" s="91">
        <f>SUM(G7:G16)</f>
        <v>0</v>
      </c>
      <c r="H17" s="91">
        <f>SUM(H7:H16)</f>
        <v>0</v>
      </c>
      <c r="I17" s="92">
        <f>SUM(I7:I16)</f>
        <v>0</v>
      </c>
    </row>
    <row r="18" spans="1:57" x14ac:dyDescent="0.2">
      <c r="A18" s="86"/>
      <c r="B18" s="86"/>
      <c r="C18" s="86"/>
      <c r="D18" s="86"/>
      <c r="E18" s="86"/>
      <c r="F18" s="86"/>
      <c r="G18" s="86"/>
      <c r="H18" s="86"/>
      <c r="I18" s="86"/>
    </row>
    <row r="19" spans="1:57" ht="19.5" customHeight="1" x14ac:dyDescent="0.25">
      <c r="A19" s="94" t="s">
        <v>51</v>
      </c>
      <c r="B19" s="94"/>
      <c r="C19" s="94"/>
      <c r="D19" s="94"/>
      <c r="E19" s="94"/>
      <c r="F19" s="94"/>
      <c r="G19" s="95"/>
      <c r="H19" s="94"/>
      <c r="I19" s="94"/>
      <c r="BA19" s="30"/>
      <c r="BB19" s="30"/>
      <c r="BC19" s="30"/>
      <c r="BD19" s="30"/>
      <c r="BE19" s="30"/>
    </row>
    <row r="20" spans="1:57" ht="13.5" thickBot="1" x14ac:dyDescent="0.25">
      <c r="A20" s="96"/>
      <c r="B20" s="96"/>
      <c r="C20" s="96"/>
      <c r="D20" s="96"/>
      <c r="E20" s="96"/>
      <c r="F20" s="96"/>
      <c r="G20" s="96"/>
      <c r="H20" s="96"/>
      <c r="I20" s="96"/>
    </row>
    <row r="21" spans="1:57" x14ac:dyDescent="0.2">
      <c r="A21" s="97" t="s">
        <v>52</v>
      </c>
      <c r="B21" s="98"/>
      <c r="C21" s="98"/>
      <c r="D21" s="99"/>
      <c r="E21" s="100" t="s">
        <v>53</v>
      </c>
      <c r="F21" s="101" t="s">
        <v>54</v>
      </c>
      <c r="G21" s="102" t="s">
        <v>55</v>
      </c>
      <c r="H21" s="103"/>
      <c r="I21" s="104" t="s">
        <v>53</v>
      </c>
    </row>
    <row r="22" spans="1:57" ht="13.5" thickBot="1" x14ac:dyDescent="0.25">
      <c r="A22" s="105"/>
      <c r="B22" s="106" t="s">
        <v>56</v>
      </c>
      <c r="C22" s="107"/>
      <c r="D22" s="108"/>
      <c r="E22" s="109"/>
      <c r="F22" s="110"/>
      <c r="G22" s="110"/>
      <c r="H22" s="263"/>
      <c r="I22" s="264"/>
    </row>
    <row r="23" spans="1:57" x14ac:dyDescent="0.2">
      <c r="A23" s="96"/>
      <c r="B23" s="96"/>
      <c r="C23" s="96"/>
      <c r="D23" s="96"/>
      <c r="E23" s="96"/>
      <c r="F23" s="96"/>
      <c r="G23" s="96"/>
      <c r="H23" s="96"/>
      <c r="I23" s="96"/>
    </row>
    <row r="24" spans="1:57" x14ac:dyDescent="0.2">
      <c r="B24" s="93"/>
      <c r="F24" s="111"/>
      <c r="G24" s="112"/>
      <c r="H24" s="112"/>
      <c r="I24" s="113"/>
    </row>
    <row r="25" spans="1:57" x14ac:dyDescent="0.2">
      <c r="F25" s="111"/>
      <c r="G25" s="112"/>
      <c r="H25" s="112"/>
      <c r="I25" s="113"/>
    </row>
    <row r="26" spans="1:57" x14ac:dyDescent="0.2">
      <c r="F26" s="111"/>
      <c r="G26" s="112"/>
      <c r="H26" s="112"/>
      <c r="I26" s="113"/>
    </row>
    <row r="27" spans="1:57" x14ac:dyDescent="0.2">
      <c r="F27" s="111"/>
      <c r="G27" s="112"/>
      <c r="H27" s="112"/>
      <c r="I27" s="113"/>
    </row>
    <row r="28" spans="1:57" x14ac:dyDescent="0.2">
      <c r="F28" s="111"/>
      <c r="G28" s="112"/>
      <c r="H28" s="112"/>
      <c r="I28" s="113"/>
    </row>
    <row r="29" spans="1:57" x14ac:dyDescent="0.2">
      <c r="F29" s="111"/>
      <c r="G29" s="112"/>
      <c r="H29" s="112"/>
      <c r="I29" s="113"/>
    </row>
    <row r="30" spans="1:57" x14ac:dyDescent="0.2">
      <c r="F30" s="111"/>
      <c r="G30" s="112"/>
      <c r="H30" s="112"/>
      <c r="I30" s="113"/>
    </row>
    <row r="31" spans="1:57" x14ac:dyDescent="0.2">
      <c r="F31" s="111"/>
      <c r="G31" s="112"/>
      <c r="H31" s="112"/>
      <c r="I31" s="113"/>
    </row>
    <row r="32" spans="1:57" x14ac:dyDescent="0.2">
      <c r="F32" s="111"/>
      <c r="G32" s="112"/>
      <c r="H32" s="112"/>
      <c r="I32" s="113"/>
    </row>
    <row r="33" spans="6:9" x14ac:dyDescent="0.2">
      <c r="F33" s="111"/>
      <c r="G33" s="112"/>
      <c r="H33" s="112"/>
      <c r="I33" s="113"/>
    </row>
    <row r="34" spans="6:9" x14ac:dyDescent="0.2">
      <c r="F34" s="111"/>
      <c r="G34" s="112"/>
      <c r="H34" s="112"/>
      <c r="I34" s="113"/>
    </row>
    <row r="35" spans="6:9" x14ac:dyDescent="0.2">
      <c r="F35" s="111"/>
      <c r="G35" s="112"/>
      <c r="H35" s="112"/>
      <c r="I35" s="113"/>
    </row>
    <row r="36" spans="6:9" x14ac:dyDescent="0.2">
      <c r="F36" s="111"/>
      <c r="G36" s="112"/>
      <c r="H36" s="112"/>
      <c r="I36" s="113"/>
    </row>
    <row r="37" spans="6:9" x14ac:dyDescent="0.2">
      <c r="F37" s="111"/>
      <c r="G37" s="112"/>
      <c r="H37" s="112"/>
      <c r="I37" s="113"/>
    </row>
    <row r="38" spans="6:9" x14ac:dyDescent="0.2">
      <c r="F38" s="111"/>
      <c r="G38" s="112"/>
      <c r="H38" s="112"/>
      <c r="I38" s="113"/>
    </row>
    <row r="39" spans="6:9" x14ac:dyDescent="0.2">
      <c r="F39" s="111"/>
      <c r="G39" s="112"/>
      <c r="H39" s="112"/>
      <c r="I39" s="113"/>
    </row>
    <row r="40" spans="6:9" x14ac:dyDescent="0.2">
      <c r="F40" s="111"/>
      <c r="G40" s="112"/>
      <c r="H40" s="112"/>
      <c r="I40" s="113"/>
    </row>
    <row r="41" spans="6:9" x14ac:dyDescent="0.2">
      <c r="F41" s="111"/>
      <c r="G41" s="112"/>
      <c r="H41" s="112"/>
      <c r="I41" s="113"/>
    </row>
    <row r="42" spans="6:9" x14ac:dyDescent="0.2">
      <c r="F42" s="111"/>
      <c r="G42" s="112"/>
      <c r="H42" s="112"/>
      <c r="I42" s="113"/>
    </row>
    <row r="43" spans="6:9" x14ac:dyDescent="0.2">
      <c r="F43" s="111"/>
      <c r="G43" s="112"/>
      <c r="H43" s="112"/>
      <c r="I43" s="113"/>
    </row>
    <row r="44" spans="6:9" x14ac:dyDescent="0.2">
      <c r="F44" s="111"/>
      <c r="G44" s="112"/>
      <c r="H44" s="112"/>
      <c r="I44" s="113"/>
    </row>
    <row r="45" spans="6:9" x14ac:dyDescent="0.2">
      <c r="F45" s="111"/>
      <c r="G45" s="112"/>
      <c r="H45" s="112"/>
      <c r="I45" s="113"/>
    </row>
    <row r="46" spans="6:9" x14ac:dyDescent="0.2">
      <c r="F46" s="111"/>
      <c r="G46" s="112"/>
      <c r="H46" s="112"/>
      <c r="I46" s="113"/>
    </row>
    <row r="47" spans="6:9" x14ac:dyDescent="0.2">
      <c r="F47" s="111"/>
      <c r="G47" s="112"/>
      <c r="H47" s="112"/>
      <c r="I47" s="113"/>
    </row>
    <row r="48" spans="6:9" x14ac:dyDescent="0.2">
      <c r="F48" s="111"/>
      <c r="G48" s="112"/>
      <c r="H48" s="112"/>
      <c r="I48" s="113"/>
    </row>
    <row r="49" spans="6:9" x14ac:dyDescent="0.2">
      <c r="F49" s="111"/>
      <c r="G49" s="112"/>
      <c r="H49" s="112"/>
      <c r="I49" s="113"/>
    </row>
    <row r="50" spans="6:9" x14ac:dyDescent="0.2">
      <c r="F50" s="111"/>
      <c r="G50" s="112"/>
      <c r="H50" s="112"/>
      <c r="I50" s="113"/>
    </row>
    <row r="51" spans="6:9" x14ac:dyDescent="0.2">
      <c r="F51" s="111"/>
      <c r="G51" s="112"/>
      <c r="H51" s="112"/>
      <c r="I51" s="113"/>
    </row>
    <row r="52" spans="6:9" x14ac:dyDescent="0.2">
      <c r="F52" s="111"/>
      <c r="G52" s="112"/>
      <c r="H52" s="112"/>
      <c r="I52" s="113"/>
    </row>
    <row r="53" spans="6:9" x14ac:dyDescent="0.2">
      <c r="F53" s="111"/>
      <c r="G53" s="112"/>
      <c r="H53" s="112"/>
      <c r="I53" s="113"/>
    </row>
    <row r="54" spans="6:9" x14ac:dyDescent="0.2">
      <c r="F54" s="111"/>
      <c r="G54" s="112"/>
      <c r="H54" s="112"/>
      <c r="I54" s="113"/>
    </row>
    <row r="55" spans="6:9" x14ac:dyDescent="0.2">
      <c r="F55" s="111"/>
      <c r="G55" s="112"/>
      <c r="H55" s="112"/>
      <c r="I55" s="113"/>
    </row>
    <row r="56" spans="6:9" x14ac:dyDescent="0.2">
      <c r="F56" s="111"/>
      <c r="G56" s="112"/>
      <c r="H56" s="112"/>
      <c r="I56" s="113"/>
    </row>
    <row r="57" spans="6:9" x14ac:dyDescent="0.2">
      <c r="F57" s="111"/>
      <c r="G57" s="112"/>
      <c r="H57" s="112"/>
      <c r="I57" s="113"/>
    </row>
    <row r="58" spans="6:9" x14ac:dyDescent="0.2">
      <c r="F58" s="111"/>
      <c r="G58" s="112"/>
      <c r="H58" s="112"/>
      <c r="I58" s="113"/>
    </row>
    <row r="59" spans="6:9" x14ac:dyDescent="0.2">
      <c r="F59" s="111"/>
      <c r="G59" s="112"/>
      <c r="H59" s="112"/>
      <c r="I59" s="113"/>
    </row>
    <row r="60" spans="6:9" x14ac:dyDescent="0.2">
      <c r="F60" s="111"/>
      <c r="G60" s="112"/>
      <c r="H60" s="112"/>
      <c r="I60" s="113"/>
    </row>
    <row r="61" spans="6:9" x14ac:dyDescent="0.2">
      <c r="F61" s="111"/>
      <c r="G61" s="112"/>
      <c r="H61" s="112"/>
      <c r="I61" s="113"/>
    </row>
    <row r="62" spans="6:9" x14ac:dyDescent="0.2">
      <c r="F62" s="111"/>
      <c r="G62" s="112"/>
      <c r="H62" s="112"/>
      <c r="I62" s="113"/>
    </row>
    <row r="63" spans="6:9" x14ac:dyDescent="0.2">
      <c r="F63" s="111"/>
      <c r="G63" s="112"/>
      <c r="H63" s="112"/>
      <c r="I63" s="113"/>
    </row>
    <row r="64" spans="6:9" x14ac:dyDescent="0.2">
      <c r="F64" s="111"/>
      <c r="G64" s="112"/>
      <c r="H64" s="112"/>
      <c r="I64" s="113"/>
    </row>
    <row r="65" spans="6:9" x14ac:dyDescent="0.2">
      <c r="F65" s="111"/>
      <c r="G65" s="112"/>
      <c r="H65" s="112"/>
      <c r="I65" s="113"/>
    </row>
    <row r="66" spans="6:9" x14ac:dyDescent="0.2">
      <c r="F66" s="111"/>
      <c r="G66" s="112"/>
      <c r="H66" s="112"/>
      <c r="I66" s="113"/>
    </row>
    <row r="67" spans="6:9" x14ac:dyDescent="0.2">
      <c r="F67" s="111"/>
      <c r="G67" s="112"/>
      <c r="H67" s="112"/>
      <c r="I67" s="113"/>
    </row>
    <row r="68" spans="6:9" x14ac:dyDescent="0.2">
      <c r="F68" s="111"/>
      <c r="G68" s="112"/>
      <c r="H68" s="112"/>
      <c r="I68" s="113"/>
    </row>
    <row r="69" spans="6:9" x14ac:dyDescent="0.2">
      <c r="F69" s="111"/>
      <c r="G69" s="112"/>
      <c r="H69" s="112"/>
      <c r="I69" s="113"/>
    </row>
    <row r="70" spans="6:9" x14ac:dyDescent="0.2">
      <c r="F70" s="111"/>
      <c r="G70" s="112"/>
      <c r="H70" s="112"/>
      <c r="I70" s="113"/>
    </row>
    <row r="71" spans="6:9" x14ac:dyDescent="0.2">
      <c r="F71" s="111"/>
      <c r="G71" s="112"/>
      <c r="H71" s="112"/>
      <c r="I71" s="113"/>
    </row>
    <row r="72" spans="6:9" x14ac:dyDescent="0.2">
      <c r="F72" s="111"/>
      <c r="G72" s="112"/>
      <c r="H72" s="112"/>
      <c r="I72" s="113"/>
    </row>
    <row r="73" spans="6:9" x14ac:dyDescent="0.2">
      <c r="F73" s="111"/>
      <c r="G73" s="112"/>
      <c r="H73" s="112"/>
      <c r="I73" s="113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7"/>
  <sheetViews>
    <sheetView showGridLines="0" showZeros="0" view="pageBreakPreview" topLeftCell="A28" zoomScaleNormal="100" zoomScaleSheetLayoutView="100" workbookViewId="0">
      <selection activeCell="F33" sqref="F33:F43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65" t="s">
        <v>57</v>
      </c>
      <c r="B1" s="265"/>
      <c r="C1" s="265"/>
      <c r="D1" s="265"/>
      <c r="E1" s="265"/>
      <c r="F1" s="265"/>
      <c r="G1" s="265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66" t="s">
        <v>5</v>
      </c>
      <c r="B3" s="267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 x14ac:dyDescent="0.25">
      <c r="A4" s="268" t="s">
        <v>1</v>
      </c>
      <c r="B4" s="269"/>
      <c r="C4" s="124" t="str">
        <f>CONCATENATE(cisloobjektu," ",nazevobjektu)</f>
        <v xml:space="preserve"> SO 010 Sklad CH</v>
      </c>
      <c r="D4" s="125"/>
      <c r="E4" s="270"/>
      <c r="F4" s="270"/>
      <c r="G4" s="271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67</v>
      </c>
      <c r="C7" s="136" t="s">
        <v>68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69</v>
      </c>
      <c r="C8" s="144" t="s">
        <v>70</v>
      </c>
      <c r="D8" s="145" t="s">
        <v>71</v>
      </c>
      <c r="E8" s="146">
        <v>28.5335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42">
        <v>2</v>
      </c>
      <c r="B9" s="143" t="s">
        <v>72</v>
      </c>
      <c r="C9" s="144" t="s">
        <v>73</v>
      </c>
      <c r="D9" s="145" t="s">
        <v>71</v>
      </c>
      <c r="E9" s="146">
        <v>95.058000000000007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48"/>
      <c r="B10" s="149" t="s">
        <v>66</v>
      </c>
      <c r="C10" s="150" t="str">
        <f>CONCATENATE(B7," ",C7)</f>
        <v>61 Upravy povrchů vnitřní</v>
      </c>
      <c r="D10" s="148"/>
      <c r="E10" s="151"/>
      <c r="F10" s="151"/>
      <c r="G10" s="152">
        <f>SUM(G7:G9)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34" t="s">
        <v>65</v>
      </c>
      <c r="B11" s="135" t="s">
        <v>74</v>
      </c>
      <c r="C11" s="136" t="s">
        <v>75</v>
      </c>
      <c r="D11" s="137"/>
      <c r="E11" s="138"/>
      <c r="F11" s="138"/>
      <c r="G11" s="139"/>
      <c r="H11" s="140"/>
      <c r="I11" s="140"/>
      <c r="O11" s="141">
        <v>1</v>
      </c>
    </row>
    <row r="12" spans="1:104" x14ac:dyDescent="0.2">
      <c r="A12" s="142">
        <v>3</v>
      </c>
      <c r="B12" s="143" t="s">
        <v>76</v>
      </c>
      <c r="C12" s="144" t="s">
        <v>77</v>
      </c>
      <c r="D12" s="145" t="s">
        <v>71</v>
      </c>
      <c r="E12" s="146">
        <v>28.5335</v>
      </c>
      <c r="F12" s="146"/>
      <c r="G12" s="147">
        <f t="shared" ref="G12:G18" si="0">E12*F12</f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42">
        <v>4</v>
      </c>
      <c r="B13" s="143" t="s">
        <v>78</v>
      </c>
      <c r="C13" s="144" t="s">
        <v>79</v>
      </c>
      <c r="D13" s="145" t="s">
        <v>71</v>
      </c>
      <c r="E13" s="146">
        <v>95.058000000000007</v>
      </c>
      <c r="F13" s="146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42">
        <v>5</v>
      </c>
      <c r="B14" s="143" t="s">
        <v>80</v>
      </c>
      <c r="C14" s="144" t="s">
        <v>81</v>
      </c>
      <c r="D14" s="145" t="s">
        <v>82</v>
      </c>
      <c r="E14" s="146">
        <v>2.472</v>
      </c>
      <c r="F14" s="146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42">
        <v>6</v>
      </c>
      <c r="B15" s="143" t="s">
        <v>83</v>
      </c>
      <c r="C15" s="144" t="s">
        <v>84</v>
      </c>
      <c r="D15" s="145" t="s">
        <v>82</v>
      </c>
      <c r="E15" s="146">
        <v>22.248000000000001</v>
      </c>
      <c r="F15" s="146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42">
        <v>7</v>
      </c>
      <c r="B16" s="143" t="s">
        <v>85</v>
      </c>
      <c r="C16" s="144" t="s">
        <v>86</v>
      </c>
      <c r="D16" s="145" t="s">
        <v>82</v>
      </c>
      <c r="E16" s="146">
        <v>2.472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42">
        <v>8</v>
      </c>
      <c r="B17" s="143" t="s">
        <v>87</v>
      </c>
      <c r="C17" s="144" t="s">
        <v>88</v>
      </c>
      <c r="D17" s="145" t="s">
        <v>82</v>
      </c>
      <c r="E17" s="146">
        <v>19.776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42">
        <v>9</v>
      </c>
      <c r="B18" s="143" t="s">
        <v>89</v>
      </c>
      <c r="C18" s="144" t="s">
        <v>90</v>
      </c>
      <c r="D18" s="145" t="s">
        <v>82</v>
      </c>
      <c r="E18" s="146">
        <v>2.472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48"/>
      <c r="B19" s="149" t="s">
        <v>66</v>
      </c>
      <c r="C19" s="150" t="str">
        <f>CONCATENATE(B11," ",C11)</f>
        <v>97 Prorážení otvorů</v>
      </c>
      <c r="D19" s="148"/>
      <c r="E19" s="151"/>
      <c r="F19" s="151"/>
      <c r="G19" s="152">
        <f>SUM(G11:G18)</f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34" t="s">
        <v>65</v>
      </c>
      <c r="B20" s="135" t="s">
        <v>91</v>
      </c>
      <c r="C20" s="136" t="s">
        <v>92</v>
      </c>
      <c r="D20" s="137"/>
      <c r="E20" s="138"/>
      <c r="F20" s="138"/>
      <c r="G20" s="139"/>
      <c r="H20" s="140"/>
      <c r="I20" s="140"/>
      <c r="O20" s="141">
        <v>1</v>
      </c>
    </row>
    <row r="21" spans="1:104" x14ac:dyDescent="0.2">
      <c r="A21" s="142">
        <v>10</v>
      </c>
      <c r="B21" s="143" t="s">
        <v>93</v>
      </c>
      <c r="C21" s="144" t="s">
        <v>94</v>
      </c>
      <c r="D21" s="145" t="s">
        <v>82</v>
      </c>
      <c r="E21" s="146">
        <v>3.605</v>
      </c>
      <c r="F21" s="146"/>
      <c r="G21" s="147">
        <f>E21*F21</f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48"/>
      <c r="B22" s="149" t="s">
        <v>66</v>
      </c>
      <c r="C22" s="150" t="str">
        <f>CONCATENATE(B20," ",C20)</f>
        <v>99 Staveništní přesun hmot</v>
      </c>
      <c r="D22" s="148"/>
      <c r="E22" s="151"/>
      <c r="F22" s="151"/>
      <c r="G22" s="152">
        <f>SUM(G20:G21)</f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34" t="s">
        <v>65</v>
      </c>
      <c r="B23" s="135" t="s">
        <v>306</v>
      </c>
      <c r="C23" s="136" t="s">
        <v>307</v>
      </c>
      <c r="D23" s="137"/>
      <c r="E23" s="138"/>
      <c r="F23" s="138"/>
      <c r="G23" s="139"/>
      <c r="O23" s="141"/>
      <c r="BA23" s="153"/>
      <c r="BB23" s="153"/>
      <c r="BC23" s="153"/>
      <c r="BD23" s="153"/>
      <c r="BE23" s="153"/>
    </row>
    <row r="24" spans="1:104" x14ac:dyDescent="0.2">
      <c r="A24" s="142">
        <v>11</v>
      </c>
      <c r="B24" s="143" t="s">
        <v>308</v>
      </c>
      <c r="C24" s="144" t="s">
        <v>309</v>
      </c>
      <c r="D24" s="145" t="s">
        <v>99</v>
      </c>
      <c r="E24" s="146">
        <v>1</v>
      </c>
      <c r="F24" s="146">
        <f>'ZT 200'!G38</f>
        <v>0</v>
      </c>
      <c r="G24" s="147">
        <f>E24*F24</f>
        <v>0</v>
      </c>
      <c r="O24" s="141"/>
      <c r="BA24" s="153"/>
      <c r="BB24" s="153"/>
      <c r="BC24" s="153"/>
      <c r="BD24" s="153"/>
      <c r="BE24" s="153"/>
    </row>
    <row r="25" spans="1:104" x14ac:dyDescent="0.2">
      <c r="A25" s="148"/>
      <c r="B25" s="149" t="s">
        <v>66</v>
      </c>
      <c r="C25" s="150" t="str">
        <f>CONCATENATE(B23," ",C23)</f>
        <v>720 Zdravotní instalace</v>
      </c>
      <c r="D25" s="148"/>
      <c r="E25" s="151"/>
      <c r="F25" s="151"/>
      <c r="G25" s="152">
        <f>SUM(G23:G24)</f>
        <v>0</v>
      </c>
      <c r="O25" s="141"/>
      <c r="BA25" s="153"/>
      <c r="BB25" s="153"/>
      <c r="BC25" s="153"/>
      <c r="BD25" s="153"/>
      <c r="BE25" s="153"/>
    </row>
    <row r="26" spans="1:104" x14ac:dyDescent="0.2">
      <c r="A26" s="134" t="s">
        <v>65</v>
      </c>
      <c r="B26" s="135" t="s">
        <v>95</v>
      </c>
      <c r="C26" s="136" t="s">
        <v>96</v>
      </c>
      <c r="D26" s="137"/>
      <c r="E26" s="138"/>
      <c r="F26" s="138"/>
      <c r="G26" s="139"/>
      <c r="H26" s="140"/>
      <c r="I26" s="140"/>
      <c r="O26" s="141">
        <v>1</v>
      </c>
    </row>
    <row r="27" spans="1:104" x14ac:dyDescent="0.2">
      <c r="A27" s="142">
        <v>11</v>
      </c>
      <c r="B27" s="143" t="s">
        <v>97</v>
      </c>
      <c r="C27" s="144" t="s">
        <v>98</v>
      </c>
      <c r="D27" s="145" t="s">
        <v>99</v>
      </c>
      <c r="E27" s="146">
        <v>1</v>
      </c>
      <c r="F27" s="146">
        <f>'400 UT'!G44</f>
        <v>0</v>
      </c>
      <c r="G27" s="147">
        <f>E27*F27</f>
        <v>0</v>
      </c>
      <c r="O27" s="141">
        <v>2</v>
      </c>
      <c r="AA27" s="114">
        <v>12</v>
      </c>
      <c r="AB27" s="114">
        <v>0</v>
      </c>
      <c r="AC27" s="114">
        <v>11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 x14ac:dyDescent="0.2">
      <c r="A28" s="148"/>
      <c r="B28" s="149" t="s">
        <v>66</v>
      </c>
      <c r="C28" s="150" t="str">
        <f>CONCATENATE(B26," ",C26)</f>
        <v>731 Ústřední vytápění</v>
      </c>
      <c r="D28" s="148"/>
      <c r="E28" s="151"/>
      <c r="F28" s="151"/>
      <c r="G28" s="152">
        <f>SUM(G26:G27)</f>
        <v>0</v>
      </c>
      <c r="O28" s="141">
        <v>4</v>
      </c>
      <c r="BA28" s="153">
        <f>SUM(BA26:BA27)</f>
        <v>0</v>
      </c>
      <c r="BB28" s="153">
        <f>SUM(BB26:BB27)</f>
        <v>0</v>
      </c>
      <c r="BC28" s="153">
        <f>SUM(BC26:BC27)</f>
        <v>0</v>
      </c>
      <c r="BD28" s="153">
        <f>SUM(BD26:BD27)</f>
        <v>0</v>
      </c>
      <c r="BE28" s="153">
        <f>SUM(BE26:BE27)</f>
        <v>0</v>
      </c>
    </row>
    <row r="29" spans="1:104" x14ac:dyDescent="0.2">
      <c r="A29" s="134" t="s">
        <v>65</v>
      </c>
      <c r="B29" s="135" t="s">
        <v>100</v>
      </c>
      <c r="C29" s="136" t="s">
        <v>101</v>
      </c>
      <c r="D29" s="137"/>
      <c r="E29" s="138"/>
      <c r="F29" s="138"/>
      <c r="G29" s="139"/>
      <c r="H29" s="140"/>
      <c r="I29" s="140"/>
      <c r="O29" s="141">
        <v>1</v>
      </c>
    </row>
    <row r="30" spans="1:104" x14ac:dyDescent="0.2">
      <c r="A30" s="142">
        <v>12</v>
      </c>
      <c r="B30" s="143" t="s">
        <v>102</v>
      </c>
      <c r="C30" s="144" t="s">
        <v>103</v>
      </c>
      <c r="D30" s="145" t="s">
        <v>99</v>
      </c>
      <c r="E30" s="146">
        <v>1</v>
      </c>
      <c r="F30" s="146">
        <f>'410 PS'!G43</f>
        <v>0</v>
      </c>
      <c r="G30" s="147">
        <f>E30*F30</f>
        <v>0</v>
      </c>
      <c r="O30" s="141">
        <v>2</v>
      </c>
      <c r="AA30" s="114">
        <v>12</v>
      </c>
      <c r="AB30" s="114">
        <v>0</v>
      </c>
      <c r="AC30" s="114">
        <v>12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48"/>
      <c r="B31" s="149" t="s">
        <v>66</v>
      </c>
      <c r="C31" s="150" t="str">
        <f>CONCATENATE(B29," ",C29)</f>
        <v>732 Předávací stanice</v>
      </c>
      <c r="D31" s="148"/>
      <c r="E31" s="151"/>
      <c r="F31" s="151"/>
      <c r="G31" s="152">
        <f>SUM(G29:G30)</f>
        <v>0</v>
      </c>
      <c r="O31" s="141">
        <v>4</v>
      </c>
      <c r="BA31" s="153">
        <f>SUM(BA29:BA30)</f>
        <v>0</v>
      </c>
      <c r="BB31" s="153">
        <f>SUM(BB29:BB30)</f>
        <v>0</v>
      </c>
      <c r="BC31" s="153">
        <f>SUM(BC29:BC30)</f>
        <v>0</v>
      </c>
      <c r="BD31" s="153">
        <f>SUM(BD29:BD30)</f>
        <v>0</v>
      </c>
      <c r="BE31" s="153">
        <f>SUM(BE29:BE30)</f>
        <v>0</v>
      </c>
    </row>
    <row r="32" spans="1:104" x14ac:dyDescent="0.2">
      <c r="A32" s="134" t="s">
        <v>65</v>
      </c>
      <c r="B32" s="135" t="s">
        <v>104</v>
      </c>
      <c r="C32" s="136" t="s">
        <v>105</v>
      </c>
      <c r="D32" s="137"/>
      <c r="E32" s="138"/>
      <c r="F32" s="138"/>
      <c r="G32" s="139"/>
      <c r="H32" s="140"/>
      <c r="I32" s="140"/>
      <c r="O32" s="141">
        <v>1</v>
      </c>
    </row>
    <row r="33" spans="1:104" x14ac:dyDescent="0.2">
      <c r="A33" s="142">
        <v>13</v>
      </c>
      <c r="B33" s="143" t="s">
        <v>106</v>
      </c>
      <c r="C33" s="144" t="s">
        <v>107</v>
      </c>
      <c r="D33" s="145" t="s">
        <v>71</v>
      </c>
      <c r="E33" s="146">
        <v>28.5335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13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</v>
      </c>
    </row>
    <row r="34" spans="1:104" x14ac:dyDescent="0.2">
      <c r="A34" s="142">
        <v>14</v>
      </c>
      <c r="B34" s="143" t="s">
        <v>108</v>
      </c>
      <c r="C34" s="144" t="s">
        <v>109</v>
      </c>
      <c r="D34" s="145" t="s">
        <v>71</v>
      </c>
      <c r="E34" s="146">
        <v>28.5335</v>
      </c>
      <c r="F34" s="146"/>
      <c r="G34" s="147">
        <f>E34*F34</f>
        <v>0</v>
      </c>
      <c r="O34" s="141">
        <v>2</v>
      </c>
      <c r="AA34" s="114">
        <v>12</v>
      </c>
      <c r="AB34" s="114">
        <v>0</v>
      </c>
      <c r="AC34" s="114">
        <v>14</v>
      </c>
      <c r="AZ34" s="114">
        <v>2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0</v>
      </c>
    </row>
    <row r="35" spans="1:104" x14ac:dyDescent="0.2">
      <c r="A35" s="142">
        <v>15</v>
      </c>
      <c r="B35" s="143" t="s">
        <v>110</v>
      </c>
      <c r="C35" s="144" t="s">
        <v>111</v>
      </c>
      <c r="D35" s="145" t="s">
        <v>54</v>
      </c>
      <c r="E35" s="146">
        <v>1.3</v>
      </c>
      <c r="F35" s="146"/>
      <c r="G35" s="147">
        <f>E35*F35</f>
        <v>0</v>
      </c>
      <c r="O35" s="141">
        <v>2</v>
      </c>
      <c r="AA35" s="114">
        <v>12</v>
      </c>
      <c r="AB35" s="114">
        <v>0</v>
      </c>
      <c r="AC35" s="114">
        <v>15</v>
      </c>
      <c r="AZ35" s="114">
        <v>2</v>
      </c>
      <c r="BA35" s="114">
        <f>IF(AZ35=1,G35,0)</f>
        <v>0</v>
      </c>
      <c r="BB35" s="114">
        <f>IF(AZ35=2,G35,0)</f>
        <v>0</v>
      </c>
      <c r="BC35" s="114">
        <f>IF(AZ35=3,G35,0)</f>
        <v>0</v>
      </c>
      <c r="BD35" s="114">
        <f>IF(AZ35=4,G35,0)</f>
        <v>0</v>
      </c>
      <c r="BE35" s="114">
        <f>IF(AZ35=5,G35,0)</f>
        <v>0</v>
      </c>
      <c r="CZ35" s="114">
        <v>0</v>
      </c>
    </row>
    <row r="36" spans="1:104" x14ac:dyDescent="0.2">
      <c r="A36" s="148"/>
      <c r="B36" s="149" t="s">
        <v>66</v>
      </c>
      <c r="C36" s="150" t="str">
        <f>CONCATENATE(B32," ",C32)</f>
        <v>776 Podlahy povlakové</v>
      </c>
      <c r="D36" s="148"/>
      <c r="E36" s="151"/>
      <c r="F36" s="151"/>
      <c r="G36" s="152">
        <f>SUM(G32:G35)</f>
        <v>0</v>
      </c>
      <c r="O36" s="141">
        <v>4</v>
      </c>
      <c r="BA36" s="153">
        <f>SUM(BA32:BA35)</f>
        <v>0</v>
      </c>
      <c r="BB36" s="153">
        <f>SUM(BB32:BB35)</f>
        <v>0</v>
      </c>
      <c r="BC36" s="153">
        <f>SUM(BC32:BC35)</f>
        <v>0</v>
      </c>
      <c r="BD36" s="153">
        <f>SUM(BD32:BD35)</f>
        <v>0</v>
      </c>
      <c r="BE36" s="153">
        <f>SUM(BE32:BE35)</f>
        <v>0</v>
      </c>
    </row>
    <row r="37" spans="1:104" x14ac:dyDescent="0.2">
      <c r="A37" s="134" t="s">
        <v>65</v>
      </c>
      <c r="B37" s="135" t="s">
        <v>112</v>
      </c>
      <c r="C37" s="136" t="s">
        <v>113</v>
      </c>
      <c r="D37" s="137"/>
      <c r="E37" s="138"/>
      <c r="F37" s="138"/>
      <c r="G37" s="139"/>
      <c r="H37" s="140"/>
      <c r="I37" s="140"/>
      <c r="O37" s="141">
        <v>1</v>
      </c>
    </row>
    <row r="38" spans="1:104" x14ac:dyDescent="0.2">
      <c r="A38" s="142">
        <v>16</v>
      </c>
      <c r="B38" s="143" t="s">
        <v>114</v>
      </c>
      <c r="C38" s="144" t="s">
        <v>115</v>
      </c>
      <c r="D38" s="145" t="s">
        <v>71</v>
      </c>
      <c r="E38" s="146">
        <v>56.394500000000001</v>
      </c>
      <c r="F38" s="146"/>
      <c r="G38" s="147">
        <f>E38*F38</f>
        <v>0</v>
      </c>
      <c r="O38" s="141">
        <v>2</v>
      </c>
      <c r="AA38" s="114">
        <v>12</v>
      </c>
      <c r="AB38" s="114">
        <v>0</v>
      </c>
      <c r="AC38" s="114">
        <v>16</v>
      </c>
      <c r="AZ38" s="114">
        <v>2</v>
      </c>
      <c r="BA38" s="114">
        <f>IF(AZ38=1,G38,0)</f>
        <v>0</v>
      </c>
      <c r="BB38" s="114">
        <f>IF(AZ38=2,G38,0)</f>
        <v>0</v>
      </c>
      <c r="BC38" s="114">
        <f>IF(AZ38=3,G38,0)</f>
        <v>0</v>
      </c>
      <c r="BD38" s="114">
        <f>IF(AZ38=4,G38,0)</f>
        <v>0</v>
      </c>
      <c r="BE38" s="114">
        <f>IF(AZ38=5,G38,0)</f>
        <v>0</v>
      </c>
      <c r="CZ38" s="114">
        <v>1.47E-3</v>
      </c>
    </row>
    <row r="39" spans="1:104" x14ac:dyDescent="0.2">
      <c r="A39" s="142">
        <v>17</v>
      </c>
      <c r="B39" s="143" t="s">
        <v>116</v>
      </c>
      <c r="C39" s="144" t="s">
        <v>117</v>
      </c>
      <c r="D39" s="145" t="s">
        <v>54</v>
      </c>
      <c r="E39" s="146">
        <v>1.3</v>
      </c>
      <c r="F39" s="146"/>
      <c r="G39" s="147">
        <f>E39*F39</f>
        <v>0</v>
      </c>
      <c r="O39" s="141">
        <v>2</v>
      </c>
      <c r="AA39" s="114">
        <v>12</v>
      </c>
      <c r="AB39" s="114">
        <v>0</v>
      </c>
      <c r="AC39" s="114">
        <v>17</v>
      </c>
      <c r="AZ39" s="114">
        <v>2</v>
      </c>
      <c r="BA39" s="114">
        <f>IF(AZ39=1,G39,0)</f>
        <v>0</v>
      </c>
      <c r="BB39" s="114">
        <f>IF(AZ39=2,G39,0)</f>
        <v>0</v>
      </c>
      <c r="BC39" s="114">
        <f>IF(AZ39=3,G39,0)</f>
        <v>0</v>
      </c>
      <c r="BD39" s="114">
        <f>IF(AZ39=4,G39,0)</f>
        <v>0</v>
      </c>
      <c r="BE39" s="114">
        <f>IF(AZ39=5,G39,0)</f>
        <v>0</v>
      </c>
      <c r="CZ39" s="114">
        <v>0</v>
      </c>
    </row>
    <row r="40" spans="1:104" x14ac:dyDescent="0.2">
      <c r="A40" s="148"/>
      <c r="B40" s="149" t="s">
        <v>66</v>
      </c>
      <c r="C40" s="150" t="str">
        <f>CONCATENATE(B37," ",C37)</f>
        <v>777 Podlahy ze syntetických hmot</v>
      </c>
      <c r="D40" s="148"/>
      <c r="E40" s="151"/>
      <c r="F40" s="151"/>
      <c r="G40" s="152">
        <f>SUM(G37:G39)</f>
        <v>0</v>
      </c>
      <c r="O40" s="141">
        <v>4</v>
      </c>
      <c r="BA40" s="153">
        <f>SUM(BA37:BA39)</f>
        <v>0</v>
      </c>
      <c r="BB40" s="153">
        <f>SUM(BB37:BB39)</f>
        <v>0</v>
      </c>
      <c r="BC40" s="153">
        <f>SUM(BC37:BC39)</f>
        <v>0</v>
      </c>
      <c r="BD40" s="153">
        <f>SUM(BD37:BD39)</f>
        <v>0</v>
      </c>
      <c r="BE40" s="153">
        <f>SUM(BE37:BE39)</f>
        <v>0</v>
      </c>
    </row>
    <row r="41" spans="1:104" x14ac:dyDescent="0.2">
      <c r="A41" s="134" t="s">
        <v>65</v>
      </c>
      <c r="B41" s="135" t="s">
        <v>118</v>
      </c>
      <c r="C41" s="136" t="s">
        <v>119</v>
      </c>
      <c r="D41" s="137"/>
      <c r="E41" s="138"/>
      <c r="F41" s="138"/>
      <c r="G41" s="139"/>
      <c r="H41" s="140"/>
      <c r="I41" s="140"/>
      <c r="O41" s="141">
        <v>1</v>
      </c>
    </row>
    <row r="42" spans="1:104" x14ac:dyDescent="0.2">
      <c r="A42" s="142">
        <v>18</v>
      </c>
      <c r="B42" s="143" t="s">
        <v>120</v>
      </c>
      <c r="C42" s="144" t="s">
        <v>121</v>
      </c>
      <c r="D42" s="145" t="s">
        <v>71</v>
      </c>
      <c r="E42" s="146">
        <v>125.4015</v>
      </c>
      <c r="F42" s="146"/>
      <c r="G42" s="147">
        <f>E42*F42</f>
        <v>0</v>
      </c>
      <c r="O42" s="141">
        <v>2</v>
      </c>
      <c r="AA42" s="114">
        <v>12</v>
      </c>
      <c r="AB42" s="114">
        <v>0</v>
      </c>
      <c r="AC42" s="114">
        <v>18</v>
      </c>
      <c r="AZ42" s="114">
        <v>2</v>
      </c>
      <c r="BA42" s="114">
        <f>IF(AZ42=1,G42,0)</f>
        <v>0</v>
      </c>
      <c r="BB42" s="114">
        <f>IF(AZ42=2,G42,0)</f>
        <v>0</v>
      </c>
      <c r="BC42" s="114">
        <f>IF(AZ42=3,G42,0)</f>
        <v>0</v>
      </c>
      <c r="BD42" s="114">
        <f>IF(AZ42=4,G42,0)</f>
        <v>0</v>
      </c>
      <c r="BE42" s="114">
        <f>IF(AZ42=5,G42,0)</f>
        <v>0</v>
      </c>
      <c r="CZ42" s="114">
        <v>4.8000000000000001E-4</v>
      </c>
    </row>
    <row r="43" spans="1:104" x14ac:dyDescent="0.2">
      <c r="A43" s="142">
        <v>19</v>
      </c>
      <c r="B43" s="143" t="s">
        <v>122</v>
      </c>
      <c r="C43" s="144" t="s">
        <v>123</v>
      </c>
      <c r="D43" s="145" t="s">
        <v>71</v>
      </c>
      <c r="E43" s="146">
        <v>125.4015</v>
      </c>
      <c r="F43" s="146"/>
      <c r="G43" s="147">
        <f>E43*F43</f>
        <v>0</v>
      </c>
      <c r="O43" s="141">
        <v>2</v>
      </c>
      <c r="AA43" s="114">
        <v>12</v>
      </c>
      <c r="AB43" s="114">
        <v>0</v>
      </c>
      <c r="AC43" s="114">
        <v>19</v>
      </c>
      <c r="AZ43" s="114">
        <v>2</v>
      </c>
      <c r="BA43" s="114">
        <f>IF(AZ43=1,G43,0)</f>
        <v>0</v>
      </c>
      <c r="BB43" s="114">
        <f>IF(AZ43=2,G43,0)</f>
        <v>0</v>
      </c>
      <c r="BC43" s="114">
        <f>IF(AZ43=3,G43,0)</f>
        <v>0</v>
      </c>
      <c r="BD43" s="114">
        <f>IF(AZ43=4,G43,0)</f>
        <v>0</v>
      </c>
      <c r="BE43" s="114">
        <f>IF(AZ43=5,G43,0)</f>
        <v>0</v>
      </c>
      <c r="CZ43" s="114">
        <v>1.4999999999999999E-4</v>
      </c>
    </row>
    <row r="44" spans="1:104" x14ac:dyDescent="0.2">
      <c r="A44" s="148"/>
      <c r="B44" s="149" t="s">
        <v>66</v>
      </c>
      <c r="C44" s="150" t="str">
        <f>CONCATENATE(B41," ",C41)</f>
        <v>784 Malby</v>
      </c>
      <c r="D44" s="148"/>
      <c r="E44" s="151"/>
      <c r="F44" s="151"/>
      <c r="G44" s="152">
        <f>SUM(G41:G43)</f>
        <v>0</v>
      </c>
      <c r="O44" s="141">
        <v>4</v>
      </c>
      <c r="BA44" s="153">
        <f>SUM(BA41:BA43)</f>
        <v>0</v>
      </c>
      <c r="BB44" s="153">
        <f>SUM(BB41:BB43)</f>
        <v>0</v>
      </c>
      <c r="BC44" s="153">
        <f>SUM(BC41:BC43)</f>
        <v>0</v>
      </c>
      <c r="BD44" s="153">
        <f>SUM(BD41:BD43)</f>
        <v>0</v>
      </c>
      <c r="BE44" s="153">
        <f>SUM(BE41:BE43)</f>
        <v>0</v>
      </c>
    </row>
    <row r="45" spans="1:104" x14ac:dyDescent="0.2">
      <c r="A45" s="134" t="s">
        <v>65</v>
      </c>
      <c r="B45" s="135" t="s">
        <v>245</v>
      </c>
      <c r="C45" s="136" t="s">
        <v>246</v>
      </c>
      <c r="D45" s="213"/>
      <c r="E45" s="213"/>
      <c r="F45" s="213"/>
      <c r="G45" s="213"/>
    </row>
    <row r="46" spans="1:104" s="215" customFormat="1" ht="11.25" x14ac:dyDescent="0.2">
      <c r="A46" s="212">
        <v>20</v>
      </c>
      <c r="B46" s="212" t="s">
        <v>244</v>
      </c>
      <c r="C46" s="212" t="s">
        <v>247</v>
      </c>
      <c r="D46" s="212" t="s">
        <v>99</v>
      </c>
      <c r="E46" s="214">
        <v>1</v>
      </c>
      <c r="F46" s="214">
        <f>'700 MaR'!G61</f>
        <v>0</v>
      </c>
      <c r="G46" s="214">
        <f>E46*F46</f>
        <v>0</v>
      </c>
    </row>
    <row r="47" spans="1:104" s="210" customFormat="1" x14ac:dyDescent="0.2">
      <c r="A47" s="211"/>
      <c r="B47" s="211" t="s">
        <v>248</v>
      </c>
      <c r="C47" s="211" t="s">
        <v>246</v>
      </c>
      <c r="D47" s="211"/>
      <c r="E47" s="202"/>
      <c r="F47" s="202"/>
      <c r="G47" s="202">
        <f>SUM(G46)</f>
        <v>0</v>
      </c>
    </row>
    <row r="48" spans="1:104" x14ac:dyDescent="0.2">
      <c r="E48" s="114"/>
    </row>
    <row r="49" spans="5:5" x14ac:dyDescent="0.2">
      <c r="E49" s="114"/>
    </row>
    <row r="50" spans="5:5" x14ac:dyDescent="0.2">
      <c r="E50" s="114"/>
    </row>
    <row r="51" spans="5:5" x14ac:dyDescent="0.2">
      <c r="E51" s="114"/>
    </row>
    <row r="52" spans="5:5" x14ac:dyDescent="0.2">
      <c r="E52" s="114"/>
    </row>
    <row r="53" spans="5:5" x14ac:dyDescent="0.2">
      <c r="E53" s="114"/>
    </row>
    <row r="54" spans="5:5" x14ac:dyDescent="0.2">
      <c r="E54" s="114"/>
    </row>
    <row r="55" spans="5:5" x14ac:dyDescent="0.2">
      <c r="E55" s="114"/>
    </row>
    <row r="56" spans="5:5" x14ac:dyDescent="0.2">
      <c r="E56" s="114"/>
    </row>
    <row r="57" spans="5:5" x14ac:dyDescent="0.2">
      <c r="E57" s="114"/>
    </row>
    <row r="58" spans="5:5" x14ac:dyDescent="0.2">
      <c r="E58" s="114"/>
    </row>
    <row r="59" spans="5:5" x14ac:dyDescent="0.2">
      <c r="E59" s="114"/>
    </row>
    <row r="60" spans="5:5" x14ac:dyDescent="0.2">
      <c r="E60" s="114"/>
    </row>
    <row r="61" spans="5:5" x14ac:dyDescent="0.2">
      <c r="E61" s="114"/>
    </row>
    <row r="62" spans="5:5" x14ac:dyDescent="0.2">
      <c r="E62" s="114"/>
    </row>
    <row r="63" spans="5:5" x14ac:dyDescent="0.2">
      <c r="E63" s="114"/>
    </row>
    <row r="64" spans="5:5" x14ac:dyDescent="0.2">
      <c r="E64" s="114"/>
    </row>
    <row r="65" spans="1:7" x14ac:dyDescent="0.2">
      <c r="E65" s="114"/>
    </row>
    <row r="66" spans="1:7" x14ac:dyDescent="0.2">
      <c r="E66" s="114"/>
    </row>
    <row r="67" spans="1:7" x14ac:dyDescent="0.2">
      <c r="E67" s="114"/>
    </row>
    <row r="68" spans="1:7" x14ac:dyDescent="0.2">
      <c r="A68" s="154"/>
      <c r="B68" s="154"/>
      <c r="C68" s="154"/>
      <c r="D68" s="154"/>
      <c r="E68" s="154"/>
      <c r="F68" s="154"/>
      <c r="G68" s="154"/>
    </row>
    <row r="69" spans="1:7" x14ac:dyDescent="0.2">
      <c r="A69" s="154"/>
      <c r="B69" s="154"/>
      <c r="C69" s="154"/>
      <c r="D69" s="154"/>
      <c r="E69" s="154"/>
      <c r="F69" s="154"/>
      <c r="G69" s="154"/>
    </row>
    <row r="70" spans="1:7" x14ac:dyDescent="0.2">
      <c r="A70" s="154"/>
      <c r="B70" s="154"/>
      <c r="C70" s="154"/>
      <c r="D70" s="154"/>
      <c r="E70" s="154"/>
      <c r="F70" s="154"/>
      <c r="G70" s="154"/>
    </row>
    <row r="71" spans="1:7" x14ac:dyDescent="0.2">
      <c r="A71" s="154"/>
      <c r="B71" s="154"/>
      <c r="C71" s="154"/>
      <c r="D71" s="154"/>
      <c r="E71" s="154"/>
      <c r="F71" s="154"/>
      <c r="G71" s="154"/>
    </row>
    <row r="72" spans="1:7" x14ac:dyDescent="0.2">
      <c r="E72" s="114"/>
    </row>
    <row r="73" spans="1:7" x14ac:dyDescent="0.2">
      <c r="E73" s="114"/>
    </row>
    <row r="74" spans="1:7" x14ac:dyDescent="0.2">
      <c r="E74" s="114"/>
    </row>
    <row r="75" spans="1:7" x14ac:dyDescent="0.2">
      <c r="E75" s="114"/>
    </row>
    <row r="76" spans="1:7" x14ac:dyDescent="0.2">
      <c r="E76" s="114"/>
    </row>
    <row r="77" spans="1:7" x14ac:dyDescent="0.2">
      <c r="E77" s="114"/>
    </row>
    <row r="78" spans="1:7" x14ac:dyDescent="0.2">
      <c r="E78" s="114"/>
    </row>
    <row r="79" spans="1:7" x14ac:dyDescent="0.2">
      <c r="E79" s="114"/>
    </row>
    <row r="80" spans="1:7" x14ac:dyDescent="0.2">
      <c r="E80" s="114"/>
    </row>
    <row r="81" spans="5:5" x14ac:dyDescent="0.2">
      <c r="E81" s="114"/>
    </row>
    <row r="82" spans="5:5" x14ac:dyDescent="0.2">
      <c r="E82" s="114"/>
    </row>
    <row r="83" spans="5:5" x14ac:dyDescent="0.2">
      <c r="E83" s="114"/>
    </row>
    <row r="84" spans="5:5" x14ac:dyDescent="0.2">
      <c r="E84" s="114"/>
    </row>
    <row r="85" spans="5:5" x14ac:dyDescent="0.2">
      <c r="E85" s="114"/>
    </row>
    <row r="86" spans="5:5" x14ac:dyDescent="0.2">
      <c r="E86" s="114"/>
    </row>
    <row r="87" spans="5:5" x14ac:dyDescent="0.2">
      <c r="E87" s="114"/>
    </row>
    <row r="88" spans="5:5" x14ac:dyDescent="0.2">
      <c r="E88" s="114"/>
    </row>
    <row r="89" spans="5:5" x14ac:dyDescent="0.2">
      <c r="E89" s="114"/>
    </row>
    <row r="90" spans="5:5" x14ac:dyDescent="0.2">
      <c r="E90" s="114"/>
    </row>
    <row r="91" spans="5:5" x14ac:dyDescent="0.2">
      <c r="E91" s="114"/>
    </row>
    <row r="92" spans="5:5" x14ac:dyDescent="0.2">
      <c r="E92" s="114"/>
    </row>
    <row r="93" spans="5:5" x14ac:dyDescent="0.2">
      <c r="E93" s="114"/>
    </row>
    <row r="94" spans="5:5" x14ac:dyDescent="0.2">
      <c r="E94" s="114"/>
    </row>
    <row r="95" spans="5:5" x14ac:dyDescent="0.2">
      <c r="E95" s="114"/>
    </row>
    <row r="96" spans="5:5" x14ac:dyDescent="0.2">
      <c r="E96" s="114"/>
    </row>
    <row r="97" spans="1:7" x14ac:dyDescent="0.2">
      <c r="E97" s="114"/>
    </row>
    <row r="98" spans="1:7" x14ac:dyDescent="0.2">
      <c r="E98" s="114"/>
    </row>
    <row r="99" spans="1:7" x14ac:dyDescent="0.2">
      <c r="E99" s="114"/>
    </row>
    <row r="100" spans="1:7" x14ac:dyDescent="0.2">
      <c r="E100" s="114"/>
    </row>
    <row r="101" spans="1:7" x14ac:dyDescent="0.2">
      <c r="E101" s="114"/>
    </row>
    <row r="102" spans="1:7" x14ac:dyDescent="0.2">
      <c r="E102" s="114"/>
    </row>
    <row r="103" spans="1:7" x14ac:dyDescent="0.2">
      <c r="A103" s="155"/>
      <c r="B103" s="155"/>
    </row>
    <row r="104" spans="1:7" x14ac:dyDescent="0.2">
      <c r="A104" s="154"/>
      <c r="B104" s="154"/>
      <c r="C104" s="157"/>
      <c r="D104" s="157"/>
      <c r="E104" s="158"/>
      <c r="F104" s="157"/>
      <c r="G104" s="159"/>
    </row>
    <row r="105" spans="1:7" x14ac:dyDescent="0.2">
      <c r="A105" s="160"/>
      <c r="B105" s="160"/>
      <c r="C105" s="154"/>
      <c r="D105" s="154"/>
      <c r="E105" s="161"/>
      <c r="F105" s="154"/>
      <c r="G105" s="154"/>
    </row>
    <row r="106" spans="1:7" x14ac:dyDescent="0.2">
      <c r="A106" s="154"/>
      <c r="B106" s="154"/>
      <c r="C106" s="154"/>
      <c r="D106" s="154"/>
      <c r="E106" s="161"/>
      <c r="F106" s="154"/>
      <c r="G106" s="154"/>
    </row>
    <row r="107" spans="1:7" x14ac:dyDescent="0.2">
      <c r="A107" s="154"/>
      <c r="B107" s="154"/>
      <c r="C107" s="154"/>
      <c r="D107" s="154"/>
      <c r="E107" s="161"/>
      <c r="F107" s="154"/>
      <c r="G107" s="154"/>
    </row>
    <row r="108" spans="1:7" x14ac:dyDescent="0.2">
      <c r="A108" s="154"/>
      <c r="B108" s="154"/>
      <c r="C108" s="154"/>
      <c r="D108" s="154"/>
      <c r="E108" s="161"/>
      <c r="F108" s="154"/>
      <c r="G108" s="154"/>
    </row>
    <row r="109" spans="1:7" x14ac:dyDescent="0.2">
      <c r="A109" s="154"/>
      <c r="B109" s="154"/>
      <c r="C109" s="154"/>
      <c r="D109" s="154"/>
      <c r="E109" s="161"/>
      <c r="F109" s="154"/>
      <c r="G109" s="154"/>
    </row>
    <row r="110" spans="1:7" x14ac:dyDescent="0.2">
      <c r="A110" s="154"/>
      <c r="B110" s="154"/>
      <c r="C110" s="154"/>
      <c r="D110" s="154"/>
      <c r="E110" s="161"/>
      <c r="F110" s="154"/>
      <c r="G110" s="154"/>
    </row>
    <row r="111" spans="1:7" x14ac:dyDescent="0.2">
      <c r="A111" s="154"/>
      <c r="B111" s="154"/>
      <c r="C111" s="154"/>
      <c r="D111" s="154"/>
      <c r="E111" s="161"/>
      <c r="F111" s="154"/>
      <c r="G111" s="154"/>
    </row>
    <row r="112" spans="1:7" x14ac:dyDescent="0.2">
      <c r="A112" s="154"/>
      <c r="B112" s="154"/>
      <c r="C112" s="154"/>
      <c r="D112" s="154"/>
      <c r="E112" s="161"/>
      <c r="F112" s="154"/>
      <c r="G112" s="154"/>
    </row>
    <row r="113" spans="1:7" x14ac:dyDescent="0.2">
      <c r="A113" s="154"/>
      <c r="B113" s="154"/>
      <c r="C113" s="154"/>
      <c r="D113" s="154"/>
      <c r="E113" s="161"/>
      <c r="F113" s="154"/>
      <c r="G113" s="154"/>
    </row>
    <row r="114" spans="1:7" x14ac:dyDescent="0.2">
      <c r="A114" s="154"/>
      <c r="B114" s="154"/>
      <c r="C114" s="154"/>
      <c r="D114" s="154"/>
      <c r="E114" s="161"/>
      <c r="F114" s="154"/>
      <c r="G114" s="154"/>
    </row>
    <row r="115" spans="1:7" x14ac:dyDescent="0.2">
      <c r="A115" s="154"/>
      <c r="B115" s="154"/>
      <c r="C115" s="154"/>
      <c r="D115" s="154"/>
      <c r="E115" s="161"/>
      <c r="F115" s="154"/>
      <c r="G115" s="154"/>
    </row>
    <row r="116" spans="1:7" x14ac:dyDescent="0.2">
      <c r="A116" s="154"/>
      <c r="B116" s="154"/>
      <c r="C116" s="154"/>
      <c r="D116" s="154"/>
      <c r="E116" s="161"/>
      <c r="F116" s="154"/>
      <c r="G116" s="154"/>
    </row>
    <row r="117" spans="1:7" x14ac:dyDescent="0.2">
      <c r="A117" s="154"/>
      <c r="B117" s="154"/>
      <c r="C117" s="154"/>
      <c r="D117" s="154"/>
      <c r="E117" s="161"/>
      <c r="F117" s="154"/>
      <c r="G117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9"/>
  <sheetViews>
    <sheetView showGridLines="0" showZeros="0" view="pageBreakPreview" topLeftCell="A19" zoomScaleNormal="100" zoomScaleSheetLayoutView="100" workbookViewId="0">
      <selection activeCell="F8" sqref="F8:F36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65" t="s">
        <v>57</v>
      </c>
      <c r="B1" s="265"/>
      <c r="C1" s="265"/>
      <c r="D1" s="265"/>
      <c r="E1" s="265"/>
      <c r="F1" s="265"/>
      <c r="G1" s="265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66" t="s">
        <v>5</v>
      </c>
      <c r="B3" s="267"/>
      <c r="C3" s="119" t="s">
        <v>126</v>
      </c>
      <c r="D3" s="120"/>
      <c r="E3" s="121"/>
      <c r="F3" s="122">
        <f>[5]Rekapitulace!H1</f>
        <v>0</v>
      </c>
      <c r="G3" s="123"/>
    </row>
    <row r="4" spans="1:104" ht="13.5" thickBot="1" x14ac:dyDescent="0.25">
      <c r="A4" s="268" t="s">
        <v>1</v>
      </c>
      <c r="B4" s="269"/>
      <c r="C4" s="124" t="s">
        <v>125</v>
      </c>
      <c r="D4" s="125"/>
      <c r="E4" s="270"/>
      <c r="F4" s="270"/>
      <c r="G4" s="271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305</v>
      </c>
      <c r="C7" s="136" t="s">
        <v>304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303</v>
      </c>
      <c r="C8" s="144" t="s">
        <v>302</v>
      </c>
      <c r="D8" s="145" t="s">
        <v>135</v>
      </c>
      <c r="E8" s="146">
        <v>7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3.8000000000000002E-4</v>
      </c>
    </row>
    <row r="9" spans="1:104" x14ac:dyDescent="0.2">
      <c r="A9" s="142">
        <v>2</v>
      </c>
      <c r="B9" s="143" t="s">
        <v>301</v>
      </c>
      <c r="C9" s="144" t="s">
        <v>300</v>
      </c>
      <c r="D9" s="145" t="s">
        <v>135</v>
      </c>
      <c r="E9" s="146">
        <v>7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2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 x14ac:dyDescent="0.2">
      <c r="A10" s="142">
        <v>3</v>
      </c>
      <c r="B10" s="143" t="s">
        <v>299</v>
      </c>
      <c r="C10" s="144" t="s">
        <v>298</v>
      </c>
      <c r="D10" s="145" t="s">
        <v>54</v>
      </c>
      <c r="E10" s="146">
        <v>15.27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2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 x14ac:dyDescent="0.2">
      <c r="A11" s="148"/>
      <c r="B11" s="149" t="s">
        <v>66</v>
      </c>
      <c r="C11" s="150" t="str">
        <f>CONCATENATE(B7," ",C7)</f>
        <v>721 Vnitřní kanalizace</v>
      </c>
      <c r="D11" s="148"/>
      <c r="E11" s="151"/>
      <c r="F11" s="151"/>
      <c r="G11" s="152">
        <f>SUM(G7:G10)</f>
        <v>0</v>
      </c>
      <c r="O11" s="141">
        <v>4</v>
      </c>
      <c r="BA11" s="153">
        <f>SUM(BA7:BA10)</f>
        <v>0</v>
      </c>
      <c r="BB11" s="153">
        <f>SUM(BB7:BB10)</f>
        <v>0</v>
      </c>
      <c r="BC11" s="153">
        <f>SUM(BC7:BC10)</f>
        <v>0</v>
      </c>
      <c r="BD11" s="153">
        <f>SUM(BD7:BD10)</f>
        <v>0</v>
      </c>
      <c r="BE11" s="153">
        <f>SUM(BE7:BE10)</f>
        <v>0</v>
      </c>
    </row>
    <row r="12" spans="1:104" x14ac:dyDescent="0.2">
      <c r="A12" s="134" t="s">
        <v>65</v>
      </c>
      <c r="B12" s="135" t="s">
        <v>297</v>
      </c>
      <c r="C12" s="136" t="s">
        <v>296</v>
      </c>
      <c r="D12" s="137"/>
      <c r="E12" s="138"/>
      <c r="F12" s="138"/>
      <c r="G12" s="139"/>
      <c r="H12" s="140"/>
      <c r="I12" s="140"/>
      <c r="O12" s="141">
        <v>1</v>
      </c>
    </row>
    <row r="13" spans="1:104" x14ac:dyDescent="0.2">
      <c r="A13" s="142">
        <v>4</v>
      </c>
      <c r="B13" s="143" t="s">
        <v>295</v>
      </c>
      <c r="C13" s="144" t="s">
        <v>294</v>
      </c>
      <c r="D13" s="145" t="s">
        <v>99</v>
      </c>
      <c r="E13" s="146">
        <v>1</v>
      </c>
      <c r="F13" s="146"/>
      <c r="G13" s="147">
        <f t="shared" ref="G13:G32" si="0">E13*F13</f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2</v>
      </c>
      <c r="BA13" s="114">
        <f t="shared" ref="BA13:BA32" si="1">IF(AZ13=1,G13,0)</f>
        <v>0</v>
      </c>
      <c r="BB13" s="114">
        <f t="shared" ref="BB13:BB32" si="2">IF(AZ13=2,G13,0)</f>
        <v>0</v>
      </c>
      <c r="BC13" s="114">
        <f t="shared" ref="BC13:BC32" si="3">IF(AZ13=3,G13,0)</f>
        <v>0</v>
      </c>
      <c r="BD13" s="114">
        <f t="shared" ref="BD13:BD32" si="4">IF(AZ13=4,G13,0)</f>
        <v>0</v>
      </c>
      <c r="BE13" s="114">
        <f t="shared" ref="BE13:BE32" si="5">IF(AZ13=5,G13,0)</f>
        <v>0</v>
      </c>
      <c r="CZ13" s="114">
        <v>0</v>
      </c>
    </row>
    <row r="14" spans="1:104" x14ac:dyDescent="0.2">
      <c r="A14" s="142">
        <v>5</v>
      </c>
      <c r="B14" s="143" t="s">
        <v>293</v>
      </c>
      <c r="C14" s="144" t="s">
        <v>292</v>
      </c>
      <c r="D14" s="145" t="s">
        <v>99</v>
      </c>
      <c r="E14" s="146">
        <v>2</v>
      </c>
      <c r="F14" s="146"/>
      <c r="G14" s="147">
        <f t="shared" si="0"/>
        <v>0</v>
      </c>
      <c r="O14" s="141">
        <v>2</v>
      </c>
      <c r="AA14" s="114">
        <v>12</v>
      </c>
      <c r="AB14" s="114">
        <v>1</v>
      </c>
      <c r="AC14" s="114">
        <v>5</v>
      </c>
      <c r="AZ14" s="114">
        <v>2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42">
        <v>6</v>
      </c>
      <c r="B15" s="143" t="s">
        <v>291</v>
      </c>
      <c r="C15" s="144" t="s">
        <v>290</v>
      </c>
      <c r="D15" s="145" t="s">
        <v>289</v>
      </c>
      <c r="E15" s="146">
        <v>1</v>
      </c>
      <c r="F15" s="146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2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1.1639999999999999E-2</v>
      </c>
    </row>
    <row r="16" spans="1:104" x14ac:dyDescent="0.2">
      <c r="A16" s="142">
        <v>7</v>
      </c>
      <c r="B16" s="143" t="s">
        <v>288</v>
      </c>
      <c r="C16" s="144" t="s">
        <v>287</v>
      </c>
      <c r="D16" s="145" t="s">
        <v>278</v>
      </c>
      <c r="E16" s="146">
        <v>1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2.9299999999999999E-3</v>
      </c>
    </row>
    <row r="17" spans="1:104" x14ac:dyDescent="0.2">
      <c r="A17" s="142">
        <v>8</v>
      </c>
      <c r="B17" s="143" t="s">
        <v>286</v>
      </c>
      <c r="C17" s="144" t="s">
        <v>285</v>
      </c>
      <c r="D17" s="145" t="s">
        <v>152</v>
      </c>
      <c r="E17" s="146">
        <v>2</v>
      </c>
      <c r="F17" s="146"/>
      <c r="G17" s="147">
        <f t="shared" si="0"/>
        <v>0</v>
      </c>
      <c r="O17" s="141">
        <v>2</v>
      </c>
      <c r="AA17" s="114">
        <v>12</v>
      </c>
      <c r="AB17" s="114">
        <v>1</v>
      </c>
      <c r="AC17" s="114">
        <v>8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42">
        <v>9</v>
      </c>
      <c r="B18" s="143" t="s">
        <v>284</v>
      </c>
      <c r="C18" s="144" t="s">
        <v>283</v>
      </c>
      <c r="D18" s="145" t="s">
        <v>278</v>
      </c>
      <c r="E18" s="146">
        <v>1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5.9999999999999995E-4</v>
      </c>
    </row>
    <row r="19" spans="1:104" x14ac:dyDescent="0.2">
      <c r="A19" s="142">
        <v>10</v>
      </c>
      <c r="B19" s="143" t="s">
        <v>282</v>
      </c>
      <c r="C19" s="144" t="s">
        <v>281</v>
      </c>
      <c r="D19" s="145" t="s">
        <v>278</v>
      </c>
      <c r="E19" s="146">
        <v>3</v>
      </c>
      <c r="F19" s="146"/>
      <c r="G19" s="147">
        <f t="shared" si="0"/>
        <v>0</v>
      </c>
      <c r="O19" s="141">
        <v>2</v>
      </c>
      <c r="AA19" s="114">
        <v>12</v>
      </c>
      <c r="AB19" s="114">
        <v>0</v>
      </c>
      <c r="AC19" s="114">
        <v>10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2.97E-3</v>
      </c>
    </row>
    <row r="20" spans="1:104" x14ac:dyDescent="0.2">
      <c r="A20" s="142">
        <v>11</v>
      </c>
      <c r="B20" s="143" t="s">
        <v>280</v>
      </c>
      <c r="C20" s="144" t="s">
        <v>279</v>
      </c>
      <c r="D20" s="145" t="s">
        <v>278</v>
      </c>
      <c r="E20" s="146">
        <v>1</v>
      </c>
      <c r="F20" s="146"/>
      <c r="G20" s="147">
        <f t="shared" si="0"/>
        <v>0</v>
      </c>
      <c r="O20" s="141">
        <v>2</v>
      </c>
      <c r="AA20" s="114">
        <v>12</v>
      </c>
      <c r="AB20" s="114">
        <v>0</v>
      </c>
      <c r="AC20" s="114">
        <v>11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1.5200000000000001E-3</v>
      </c>
    </row>
    <row r="21" spans="1:104" x14ac:dyDescent="0.2">
      <c r="A21" s="142">
        <v>12</v>
      </c>
      <c r="B21" s="143" t="s">
        <v>277</v>
      </c>
      <c r="C21" s="144" t="s">
        <v>276</v>
      </c>
      <c r="D21" s="145" t="s">
        <v>99</v>
      </c>
      <c r="E21" s="146">
        <v>1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12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0</v>
      </c>
    </row>
    <row r="22" spans="1:104" x14ac:dyDescent="0.2">
      <c r="A22" s="142">
        <v>13</v>
      </c>
      <c r="B22" s="143" t="s">
        <v>275</v>
      </c>
      <c r="C22" s="144" t="s">
        <v>274</v>
      </c>
      <c r="D22" s="145" t="s">
        <v>152</v>
      </c>
      <c r="E22" s="146">
        <v>2</v>
      </c>
      <c r="F22" s="146"/>
      <c r="G22" s="147">
        <f t="shared" si="0"/>
        <v>0</v>
      </c>
      <c r="O22" s="141">
        <v>2</v>
      </c>
      <c r="AA22" s="114">
        <v>12</v>
      </c>
      <c r="AB22" s="114">
        <v>1</v>
      </c>
      <c r="AC22" s="114">
        <v>13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0</v>
      </c>
    </row>
    <row r="23" spans="1:104" x14ac:dyDescent="0.2">
      <c r="A23" s="142">
        <v>14</v>
      </c>
      <c r="B23" s="143" t="s">
        <v>272</v>
      </c>
      <c r="C23" s="144" t="s">
        <v>273</v>
      </c>
      <c r="D23" s="145" t="s">
        <v>152</v>
      </c>
      <c r="E23" s="146">
        <v>2</v>
      </c>
      <c r="F23" s="146"/>
      <c r="G23" s="147">
        <f t="shared" si="0"/>
        <v>0</v>
      </c>
      <c r="O23" s="141">
        <v>2</v>
      </c>
      <c r="AA23" s="114">
        <v>12</v>
      </c>
      <c r="AB23" s="114">
        <v>1</v>
      </c>
      <c r="AC23" s="114">
        <v>14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0</v>
      </c>
    </row>
    <row r="24" spans="1:104" x14ac:dyDescent="0.2">
      <c r="A24" s="142">
        <v>15</v>
      </c>
      <c r="B24" s="143" t="s">
        <v>272</v>
      </c>
      <c r="C24" s="144" t="s">
        <v>271</v>
      </c>
      <c r="D24" s="145" t="s">
        <v>152</v>
      </c>
      <c r="E24" s="146">
        <v>2</v>
      </c>
      <c r="F24" s="146"/>
      <c r="G24" s="147">
        <f t="shared" si="0"/>
        <v>0</v>
      </c>
      <c r="O24" s="141">
        <v>2</v>
      </c>
      <c r="AA24" s="114">
        <v>12</v>
      </c>
      <c r="AB24" s="114">
        <v>1</v>
      </c>
      <c r="AC24" s="114">
        <v>15</v>
      </c>
      <c r="AZ24" s="114">
        <v>2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0</v>
      </c>
    </row>
    <row r="25" spans="1:104" x14ac:dyDescent="0.2">
      <c r="A25" s="142">
        <v>16</v>
      </c>
      <c r="B25" s="143" t="s">
        <v>270</v>
      </c>
      <c r="C25" s="144" t="s">
        <v>269</v>
      </c>
      <c r="D25" s="145" t="s">
        <v>152</v>
      </c>
      <c r="E25" s="146">
        <v>1</v>
      </c>
      <c r="F25" s="146"/>
      <c r="G25" s="147">
        <f t="shared" si="0"/>
        <v>0</v>
      </c>
      <c r="O25" s="141">
        <v>2</v>
      </c>
      <c r="AA25" s="114">
        <v>12</v>
      </c>
      <c r="AB25" s="114">
        <v>1</v>
      </c>
      <c r="AC25" s="114">
        <v>16</v>
      </c>
      <c r="AZ25" s="114">
        <v>2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0</v>
      </c>
    </row>
    <row r="26" spans="1:104" x14ac:dyDescent="0.2">
      <c r="A26" s="142">
        <v>17</v>
      </c>
      <c r="B26" s="143" t="s">
        <v>268</v>
      </c>
      <c r="C26" s="144" t="s">
        <v>267</v>
      </c>
      <c r="D26" s="145" t="s">
        <v>135</v>
      </c>
      <c r="E26" s="146">
        <v>3</v>
      </c>
      <c r="F26" s="146"/>
      <c r="G26" s="147">
        <f t="shared" si="0"/>
        <v>0</v>
      </c>
      <c r="O26" s="141">
        <v>2</v>
      </c>
      <c r="AA26" s="114">
        <v>12</v>
      </c>
      <c r="AB26" s="114">
        <v>0</v>
      </c>
      <c r="AC26" s="114">
        <v>17</v>
      </c>
      <c r="AZ26" s="114">
        <v>2</v>
      </c>
      <c r="BA26" s="114">
        <f t="shared" si="1"/>
        <v>0</v>
      </c>
      <c r="BB26" s="114">
        <f t="shared" si="2"/>
        <v>0</v>
      </c>
      <c r="BC26" s="114">
        <f t="shared" si="3"/>
        <v>0</v>
      </c>
      <c r="BD26" s="114">
        <f t="shared" si="4"/>
        <v>0</v>
      </c>
      <c r="BE26" s="114">
        <f t="shared" si="5"/>
        <v>0</v>
      </c>
      <c r="CZ26" s="114">
        <v>5.3499999999999997E-3</v>
      </c>
    </row>
    <row r="27" spans="1:104" x14ac:dyDescent="0.2">
      <c r="A27" s="142">
        <v>18</v>
      </c>
      <c r="B27" s="143" t="s">
        <v>266</v>
      </c>
      <c r="C27" s="144" t="s">
        <v>265</v>
      </c>
      <c r="D27" s="145" t="s">
        <v>135</v>
      </c>
      <c r="E27" s="146">
        <v>15</v>
      </c>
      <c r="F27" s="146"/>
      <c r="G27" s="147">
        <f t="shared" si="0"/>
        <v>0</v>
      </c>
      <c r="O27" s="141">
        <v>2</v>
      </c>
      <c r="AA27" s="114">
        <v>12</v>
      </c>
      <c r="AB27" s="114">
        <v>1</v>
      </c>
      <c r="AC27" s="114">
        <v>18</v>
      </c>
      <c r="AZ27" s="114">
        <v>2</v>
      </c>
      <c r="BA27" s="114">
        <f t="shared" si="1"/>
        <v>0</v>
      </c>
      <c r="BB27" s="114">
        <f t="shared" si="2"/>
        <v>0</v>
      </c>
      <c r="BC27" s="114">
        <f t="shared" si="3"/>
        <v>0</v>
      </c>
      <c r="BD27" s="114">
        <f t="shared" si="4"/>
        <v>0</v>
      </c>
      <c r="BE27" s="114">
        <f t="shared" si="5"/>
        <v>0</v>
      </c>
      <c r="CZ27" s="114">
        <v>0</v>
      </c>
    </row>
    <row r="28" spans="1:104" x14ac:dyDescent="0.2">
      <c r="A28" s="142">
        <v>19</v>
      </c>
      <c r="B28" s="143" t="s">
        <v>264</v>
      </c>
      <c r="C28" s="144" t="s">
        <v>263</v>
      </c>
      <c r="D28" s="145" t="s">
        <v>135</v>
      </c>
      <c r="E28" s="146">
        <v>15</v>
      </c>
      <c r="F28" s="146"/>
      <c r="G28" s="147">
        <f t="shared" si="0"/>
        <v>0</v>
      </c>
      <c r="O28" s="141">
        <v>2</v>
      </c>
      <c r="AA28" s="114">
        <v>12</v>
      </c>
      <c r="AB28" s="114">
        <v>0</v>
      </c>
      <c r="AC28" s="114">
        <v>19</v>
      </c>
      <c r="AZ28" s="114">
        <v>2</v>
      </c>
      <c r="BA28" s="114">
        <f t="shared" si="1"/>
        <v>0</v>
      </c>
      <c r="BB28" s="114">
        <f t="shared" si="2"/>
        <v>0</v>
      </c>
      <c r="BC28" s="114">
        <f t="shared" si="3"/>
        <v>0</v>
      </c>
      <c r="BD28" s="114">
        <f t="shared" si="4"/>
        <v>0</v>
      </c>
      <c r="BE28" s="114">
        <f t="shared" si="5"/>
        <v>0</v>
      </c>
      <c r="CZ28" s="114">
        <v>5.1799999999999997E-3</v>
      </c>
    </row>
    <row r="29" spans="1:104" x14ac:dyDescent="0.2">
      <c r="A29" s="142">
        <v>20</v>
      </c>
      <c r="B29" s="143" t="s">
        <v>262</v>
      </c>
      <c r="C29" s="144" t="s">
        <v>261</v>
      </c>
      <c r="D29" s="145" t="s">
        <v>135</v>
      </c>
      <c r="E29" s="146">
        <v>18</v>
      </c>
      <c r="F29" s="146"/>
      <c r="G29" s="147">
        <f t="shared" si="0"/>
        <v>0</v>
      </c>
      <c r="O29" s="141">
        <v>2</v>
      </c>
      <c r="AA29" s="114">
        <v>12</v>
      </c>
      <c r="AB29" s="114">
        <v>1</v>
      </c>
      <c r="AC29" s="114">
        <v>20</v>
      </c>
      <c r="AZ29" s="114">
        <v>2</v>
      </c>
      <c r="BA29" s="114">
        <f t="shared" si="1"/>
        <v>0</v>
      </c>
      <c r="BB29" s="114">
        <f t="shared" si="2"/>
        <v>0</v>
      </c>
      <c r="BC29" s="114">
        <f t="shared" si="3"/>
        <v>0</v>
      </c>
      <c r="BD29" s="114">
        <f t="shared" si="4"/>
        <v>0</v>
      </c>
      <c r="BE29" s="114">
        <f t="shared" si="5"/>
        <v>0</v>
      </c>
      <c r="CZ29" s="114">
        <v>0</v>
      </c>
    </row>
    <row r="30" spans="1:104" x14ac:dyDescent="0.2">
      <c r="A30" s="142">
        <v>21</v>
      </c>
      <c r="B30" s="143" t="s">
        <v>260</v>
      </c>
      <c r="C30" s="144" t="s">
        <v>259</v>
      </c>
      <c r="D30" s="145" t="s">
        <v>135</v>
      </c>
      <c r="E30" s="146">
        <v>18</v>
      </c>
      <c r="F30" s="146"/>
      <c r="G30" s="147">
        <f t="shared" si="0"/>
        <v>0</v>
      </c>
      <c r="O30" s="141">
        <v>2</v>
      </c>
      <c r="AA30" s="114">
        <v>12</v>
      </c>
      <c r="AB30" s="114">
        <v>0</v>
      </c>
      <c r="AC30" s="114">
        <v>21</v>
      </c>
      <c r="AZ30" s="114">
        <v>2</v>
      </c>
      <c r="BA30" s="114">
        <f t="shared" si="1"/>
        <v>0</v>
      </c>
      <c r="BB30" s="114">
        <f t="shared" si="2"/>
        <v>0</v>
      </c>
      <c r="BC30" s="114">
        <f t="shared" si="3"/>
        <v>0</v>
      </c>
      <c r="BD30" s="114">
        <f t="shared" si="4"/>
        <v>0</v>
      </c>
      <c r="BE30" s="114">
        <f t="shared" si="5"/>
        <v>0</v>
      </c>
      <c r="CZ30" s="114">
        <v>1.8000000000000001E-4</v>
      </c>
    </row>
    <row r="31" spans="1:104" x14ac:dyDescent="0.2">
      <c r="A31" s="142">
        <v>22</v>
      </c>
      <c r="B31" s="143" t="s">
        <v>258</v>
      </c>
      <c r="C31" s="144" t="s">
        <v>257</v>
      </c>
      <c r="D31" s="145" t="s">
        <v>135</v>
      </c>
      <c r="E31" s="146">
        <v>18</v>
      </c>
      <c r="F31" s="146"/>
      <c r="G31" s="147">
        <f t="shared" si="0"/>
        <v>0</v>
      </c>
      <c r="O31" s="141">
        <v>2</v>
      </c>
      <c r="AA31" s="114">
        <v>12</v>
      </c>
      <c r="AB31" s="114">
        <v>0</v>
      </c>
      <c r="AC31" s="114">
        <v>22</v>
      </c>
      <c r="AZ31" s="114">
        <v>2</v>
      </c>
      <c r="BA31" s="114">
        <f t="shared" si="1"/>
        <v>0</v>
      </c>
      <c r="BB31" s="114">
        <f t="shared" si="2"/>
        <v>0</v>
      </c>
      <c r="BC31" s="114">
        <f t="shared" si="3"/>
        <v>0</v>
      </c>
      <c r="BD31" s="114">
        <f t="shared" si="4"/>
        <v>0</v>
      </c>
      <c r="BE31" s="114">
        <f t="shared" si="5"/>
        <v>0</v>
      </c>
      <c r="CZ31" s="114">
        <v>1.0000000000000001E-5</v>
      </c>
    </row>
    <row r="32" spans="1:104" x14ac:dyDescent="0.2">
      <c r="A32" s="142">
        <v>23</v>
      </c>
      <c r="B32" s="143" t="s">
        <v>256</v>
      </c>
      <c r="C32" s="144" t="s">
        <v>255</v>
      </c>
      <c r="D32" s="145" t="s">
        <v>54</v>
      </c>
      <c r="E32" s="146">
        <v>255.8</v>
      </c>
      <c r="F32" s="146"/>
      <c r="G32" s="147">
        <f t="shared" si="0"/>
        <v>0</v>
      </c>
      <c r="O32" s="141">
        <v>2</v>
      </c>
      <c r="AA32" s="114">
        <v>12</v>
      </c>
      <c r="AB32" s="114">
        <v>0</v>
      </c>
      <c r="AC32" s="114">
        <v>23</v>
      </c>
      <c r="AZ32" s="114">
        <v>2</v>
      </c>
      <c r="BA32" s="114">
        <f t="shared" si="1"/>
        <v>0</v>
      </c>
      <c r="BB32" s="114">
        <f t="shared" si="2"/>
        <v>0</v>
      </c>
      <c r="BC32" s="114">
        <f t="shared" si="3"/>
        <v>0</v>
      </c>
      <c r="BD32" s="114">
        <f t="shared" si="4"/>
        <v>0</v>
      </c>
      <c r="BE32" s="114">
        <f t="shared" si="5"/>
        <v>0</v>
      </c>
      <c r="CZ32" s="114">
        <v>0</v>
      </c>
    </row>
    <row r="33" spans="1:104" x14ac:dyDescent="0.2">
      <c r="A33" s="148"/>
      <c r="B33" s="149" t="s">
        <v>66</v>
      </c>
      <c r="C33" s="150" t="str">
        <f>CONCATENATE(B12," ",C12)</f>
        <v>722 Vnitřní vodovod</v>
      </c>
      <c r="D33" s="148"/>
      <c r="E33" s="151"/>
      <c r="F33" s="151"/>
      <c r="G33" s="152">
        <f>SUM(G12:G32)</f>
        <v>0</v>
      </c>
      <c r="O33" s="141">
        <v>4</v>
      </c>
      <c r="BA33" s="153">
        <f>SUM(BA12:BA32)</f>
        <v>0</v>
      </c>
      <c r="BB33" s="153">
        <f>SUM(BB12:BB32)</f>
        <v>0</v>
      </c>
      <c r="BC33" s="153">
        <f>SUM(BC12:BC32)</f>
        <v>0</v>
      </c>
      <c r="BD33" s="153">
        <f>SUM(BD12:BD32)</f>
        <v>0</v>
      </c>
      <c r="BE33" s="153">
        <f>SUM(BE12:BE32)</f>
        <v>0</v>
      </c>
    </row>
    <row r="34" spans="1:104" x14ac:dyDescent="0.2">
      <c r="A34" s="134" t="s">
        <v>65</v>
      </c>
      <c r="B34" s="135" t="s">
        <v>254</v>
      </c>
      <c r="C34" s="136" t="s">
        <v>253</v>
      </c>
      <c r="D34" s="137"/>
      <c r="E34" s="138"/>
      <c r="F34" s="138"/>
      <c r="G34" s="139"/>
      <c r="H34" s="140"/>
      <c r="I34" s="140"/>
      <c r="O34" s="141">
        <v>1</v>
      </c>
    </row>
    <row r="35" spans="1:104" x14ac:dyDescent="0.2">
      <c r="A35" s="142">
        <v>24</v>
      </c>
      <c r="B35" s="143" t="s">
        <v>252</v>
      </c>
      <c r="C35" s="144" t="s">
        <v>251</v>
      </c>
      <c r="D35" s="145" t="s">
        <v>99</v>
      </c>
      <c r="E35" s="146">
        <v>1</v>
      </c>
      <c r="F35" s="146"/>
      <c r="G35" s="147">
        <f>E35*F35</f>
        <v>0</v>
      </c>
      <c r="O35" s="141">
        <v>2</v>
      </c>
      <c r="AA35" s="114">
        <v>12</v>
      </c>
      <c r="AB35" s="114">
        <v>0</v>
      </c>
      <c r="AC35" s="114">
        <v>24</v>
      </c>
      <c r="AZ35" s="114">
        <v>2</v>
      </c>
      <c r="BA35" s="114">
        <f>IF(AZ35=1,G35,0)</f>
        <v>0</v>
      </c>
      <c r="BB35" s="114">
        <f>IF(AZ35=2,G35,0)</f>
        <v>0</v>
      </c>
      <c r="BC35" s="114">
        <f>IF(AZ35=3,G35,0)</f>
        <v>0</v>
      </c>
      <c r="BD35" s="114">
        <f>IF(AZ35=4,G35,0)</f>
        <v>0</v>
      </c>
      <c r="BE35" s="114">
        <f>IF(AZ35=5,G35,0)</f>
        <v>0</v>
      </c>
      <c r="CZ35" s="114">
        <v>0</v>
      </c>
    </row>
    <row r="36" spans="1:104" x14ac:dyDescent="0.2">
      <c r="A36" s="148"/>
      <c r="B36" s="149" t="s">
        <v>66</v>
      </c>
      <c r="C36" s="150" t="str">
        <f>CONCATENATE(B34," ",C34)</f>
        <v>727 Zednické výpomoce</v>
      </c>
      <c r="D36" s="148"/>
      <c r="E36" s="151"/>
      <c r="F36" s="151"/>
      <c r="G36" s="152">
        <f>SUM(G34:G35)</f>
        <v>0</v>
      </c>
      <c r="O36" s="141">
        <v>4</v>
      </c>
      <c r="BA36" s="153">
        <f>SUM(BA34:BA35)</f>
        <v>0</v>
      </c>
      <c r="BB36" s="153">
        <f>SUM(BB34:BB35)</f>
        <v>0</v>
      </c>
      <c r="BC36" s="153">
        <f>SUM(BC34:BC35)</f>
        <v>0</v>
      </c>
      <c r="BD36" s="153">
        <f>SUM(BD34:BD35)</f>
        <v>0</v>
      </c>
      <c r="BE36" s="153">
        <f>SUM(BE34:BE35)</f>
        <v>0</v>
      </c>
    </row>
    <row r="37" spans="1:104" x14ac:dyDescent="0.2">
      <c r="A37" s="213"/>
      <c r="B37" s="213"/>
      <c r="C37" s="213"/>
      <c r="D37" s="213"/>
      <c r="E37" s="213"/>
      <c r="F37" s="213"/>
      <c r="G37" s="213"/>
    </row>
    <row r="38" spans="1:104" s="216" customFormat="1" ht="14.25" x14ac:dyDescent="0.2">
      <c r="A38" s="218"/>
      <c r="B38" s="218">
        <v>720</v>
      </c>
      <c r="C38" s="218" t="s">
        <v>250</v>
      </c>
      <c r="D38" s="218"/>
      <c r="E38" s="218"/>
      <c r="F38" s="218"/>
      <c r="G38" s="217">
        <f>G36+G33+G11</f>
        <v>0</v>
      </c>
    </row>
    <row r="39" spans="1:104" x14ac:dyDescent="0.2">
      <c r="E39" s="114"/>
    </row>
    <row r="40" spans="1:104" x14ac:dyDescent="0.2">
      <c r="E40" s="114"/>
    </row>
    <row r="41" spans="1:104" x14ac:dyDescent="0.2">
      <c r="E41" s="114"/>
    </row>
    <row r="42" spans="1:104" x14ac:dyDescent="0.2">
      <c r="E42" s="114"/>
    </row>
    <row r="43" spans="1:104" x14ac:dyDescent="0.2">
      <c r="E43" s="114"/>
    </row>
    <row r="44" spans="1:104" x14ac:dyDescent="0.2">
      <c r="E44" s="114"/>
    </row>
    <row r="45" spans="1:104" x14ac:dyDescent="0.2">
      <c r="E45" s="114"/>
    </row>
    <row r="46" spans="1:104" x14ac:dyDescent="0.2">
      <c r="E46" s="114"/>
    </row>
    <row r="47" spans="1:104" x14ac:dyDescent="0.2">
      <c r="E47" s="114"/>
    </row>
    <row r="48" spans="1:104" x14ac:dyDescent="0.2">
      <c r="E48" s="114"/>
    </row>
    <row r="49" spans="1:7" x14ac:dyDescent="0.2">
      <c r="E49" s="114"/>
    </row>
    <row r="50" spans="1:7" x14ac:dyDescent="0.2">
      <c r="E50" s="114"/>
    </row>
    <row r="51" spans="1:7" x14ac:dyDescent="0.2">
      <c r="E51" s="114"/>
    </row>
    <row r="52" spans="1:7" x14ac:dyDescent="0.2">
      <c r="E52" s="114"/>
    </row>
    <row r="53" spans="1:7" x14ac:dyDescent="0.2">
      <c r="E53" s="114"/>
    </row>
    <row r="54" spans="1:7" x14ac:dyDescent="0.2">
      <c r="E54" s="114"/>
    </row>
    <row r="55" spans="1:7" x14ac:dyDescent="0.2">
      <c r="E55" s="114"/>
    </row>
    <row r="56" spans="1:7" x14ac:dyDescent="0.2">
      <c r="E56" s="114"/>
    </row>
    <row r="57" spans="1:7" x14ac:dyDescent="0.2">
      <c r="E57" s="114"/>
    </row>
    <row r="58" spans="1:7" x14ac:dyDescent="0.2">
      <c r="E58" s="114"/>
    </row>
    <row r="59" spans="1:7" x14ac:dyDescent="0.2">
      <c r="E59" s="114"/>
    </row>
    <row r="60" spans="1:7" x14ac:dyDescent="0.2">
      <c r="A60" s="154"/>
      <c r="B60" s="154"/>
      <c r="C60" s="154"/>
      <c r="D60" s="154"/>
      <c r="E60" s="154"/>
      <c r="F60" s="154"/>
      <c r="G60" s="154"/>
    </row>
    <row r="61" spans="1:7" x14ac:dyDescent="0.2">
      <c r="A61" s="154"/>
      <c r="B61" s="154"/>
      <c r="C61" s="154"/>
      <c r="D61" s="154"/>
      <c r="E61" s="154"/>
      <c r="F61" s="154"/>
      <c r="G61" s="154"/>
    </row>
    <row r="62" spans="1:7" x14ac:dyDescent="0.2">
      <c r="A62" s="154"/>
      <c r="B62" s="154"/>
      <c r="C62" s="154"/>
      <c r="D62" s="154"/>
      <c r="E62" s="154"/>
      <c r="F62" s="154"/>
      <c r="G62" s="154"/>
    </row>
    <row r="63" spans="1:7" x14ac:dyDescent="0.2">
      <c r="A63" s="154"/>
      <c r="B63" s="154"/>
      <c r="C63" s="154"/>
      <c r="D63" s="154"/>
      <c r="E63" s="154"/>
      <c r="F63" s="154"/>
      <c r="G63" s="15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E86" s="114"/>
    </row>
    <row r="87" spans="1:7" x14ac:dyDescent="0.2">
      <c r="E87" s="114"/>
    </row>
    <row r="88" spans="1:7" x14ac:dyDescent="0.2">
      <c r="E88" s="114"/>
    </row>
    <row r="89" spans="1:7" x14ac:dyDescent="0.2">
      <c r="E89" s="114"/>
    </row>
    <row r="90" spans="1:7" x14ac:dyDescent="0.2">
      <c r="E90" s="114"/>
    </row>
    <row r="91" spans="1:7" x14ac:dyDescent="0.2">
      <c r="E91" s="114"/>
    </row>
    <row r="92" spans="1:7" x14ac:dyDescent="0.2">
      <c r="E92" s="114"/>
    </row>
    <row r="93" spans="1:7" x14ac:dyDescent="0.2">
      <c r="E93" s="114"/>
    </row>
    <row r="94" spans="1:7" x14ac:dyDescent="0.2">
      <c r="E94" s="114"/>
    </row>
    <row r="95" spans="1:7" x14ac:dyDescent="0.2">
      <c r="A95" s="155"/>
      <c r="B95" s="155"/>
    </row>
    <row r="96" spans="1:7" x14ac:dyDescent="0.2">
      <c r="A96" s="154"/>
      <c r="B96" s="154"/>
      <c r="C96" s="157"/>
      <c r="D96" s="157"/>
      <c r="E96" s="158"/>
      <c r="F96" s="157"/>
      <c r="G96" s="159"/>
    </row>
    <row r="97" spans="1:7" x14ac:dyDescent="0.2">
      <c r="A97" s="160"/>
      <c r="B97" s="160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  <row r="105" spans="1:7" x14ac:dyDescent="0.2">
      <c r="A105" s="154"/>
      <c r="B105" s="154"/>
      <c r="C105" s="154"/>
      <c r="D105" s="154"/>
      <c r="E105" s="161"/>
      <c r="F105" s="154"/>
      <c r="G105" s="154"/>
    </row>
    <row r="106" spans="1:7" x14ac:dyDescent="0.2">
      <c r="A106" s="154"/>
      <c r="B106" s="154"/>
      <c r="C106" s="154"/>
      <c r="D106" s="154"/>
      <c r="E106" s="161"/>
      <c r="F106" s="154"/>
      <c r="G106" s="154"/>
    </row>
    <row r="107" spans="1:7" x14ac:dyDescent="0.2">
      <c r="A107" s="154"/>
      <c r="B107" s="154"/>
      <c r="C107" s="154"/>
      <c r="D107" s="154"/>
      <c r="E107" s="161"/>
      <c r="F107" s="154"/>
      <c r="G107" s="154"/>
    </row>
    <row r="108" spans="1:7" x14ac:dyDescent="0.2">
      <c r="A108" s="154"/>
      <c r="B108" s="154"/>
      <c r="C108" s="154"/>
      <c r="D108" s="154"/>
      <c r="E108" s="161"/>
      <c r="F108" s="154"/>
      <c r="G108" s="154"/>
    </row>
    <row r="109" spans="1:7" x14ac:dyDescent="0.2">
      <c r="A109" s="154"/>
      <c r="B109" s="154"/>
      <c r="C109" s="154"/>
      <c r="D109" s="154"/>
      <c r="E109" s="161"/>
      <c r="F109" s="154"/>
      <c r="G109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5"/>
  <sheetViews>
    <sheetView showGridLines="0" showZeros="0" view="pageBreakPreview" zoomScaleNormal="100" zoomScaleSheetLayoutView="100" workbookViewId="0">
      <selection activeCell="F9" sqref="F9:F44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65" t="s">
        <v>57</v>
      </c>
      <c r="B1" s="265"/>
      <c r="C1" s="265"/>
      <c r="D1" s="265"/>
      <c r="E1" s="265"/>
      <c r="F1" s="265"/>
      <c r="G1" s="265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66" t="s">
        <v>5</v>
      </c>
      <c r="B3" s="267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68" t="s">
        <v>1</v>
      </c>
      <c r="B4" s="269"/>
      <c r="C4" s="124" t="s">
        <v>125</v>
      </c>
      <c r="D4" s="125"/>
      <c r="E4" s="270"/>
      <c r="F4" s="270"/>
      <c r="G4" s="271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95</v>
      </c>
      <c r="C7" s="136" t="s">
        <v>96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75"/>
      <c r="B8" s="143"/>
      <c r="C8" s="174" t="s">
        <v>162</v>
      </c>
      <c r="D8" s="169"/>
      <c r="E8" s="172"/>
      <c r="F8" s="146"/>
      <c r="G8" s="147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71">
        <v>1</v>
      </c>
      <c r="B9" s="196" t="s">
        <v>161</v>
      </c>
      <c r="C9" s="173" t="s">
        <v>160</v>
      </c>
      <c r="D9" s="169" t="s">
        <v>135</v>
      </c>
      <c r="E9" s="172">
        <v>420</v>
      </c>
      <c r="F9" s="168"/>
      <c r="G9" s="16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71">
        <v>2</v>
      </c>
      <c r="B10" s="197" t="s">
        <v>159</v>
      </c>
      <c r="C10" s="170" t="s">
        <v>158</v>
      </c>
      <c r="D10" s="169" t="s">
        <v>152</v>
      </c>
      <c r="E10" s="172">
        <v>38</v>
      </c>
      <c r="F10" s="168"/>
      <c r="G10" s="167">
        <f t="shared" ref="G10:G43" si="0">E10*F10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71">
        <v>3</v>
      </c>
      <c r="B11" s="196" t="s">
        <v>157</v>
      </c>
      <c r="C11" s="170" t="s">
        <v>153</v>
      </c>
      <c r="D11" s="169" t="s">
        <v>152</v>
      </c>
      <c r="E11" s="172">
        <v>5</v>
      </c>
      <c r="F11" s="201"/>
      <c r="G11" s="167">
        <f t="shared" si="0"/>
        <v>0</v>
      </c>
      <c r="H11" s="140"/>
      <c r="I11" s="140"/>
      <c r="O11" s="141">
        <v>1</v>
      </c>
    </row>
    <row r="12" spans="1:104" x14ac:dyDescent="0.2">
      <c r="A12" s="171">
        <v>4</v>
      </c>
      <c r="B12" s="196" t="s">
        <v>156</v>
      </c>
      <c r="C12" s="170" t="s">
        <v>155</v>
      </c>
      <c r="D12" s="169" t="s">
        <v>152</v>
      </c>
      <c r="E12" s="172">
        <v>38</v>
      </c>
      <c r="F12" s="168"/>
      <c r="G12" s="167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71">
        <v>5</v>
      </c>
      <c r="B13" s="196" t="s">
        <v>154</v>
      </c>
      <c r="C13" s="170" t="s">
        <v>153</v>
      </c>
      <c r="D13" s="169" t="s">
        <v>152</v>
      </c>
      <c r="E13" s="172">
        <v>5</v>
      </c>
      <c r="F13" s="168"/>
      <c r="G13" s="167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71">
        <v>6</v>
      </c>
      <c r="B14" s="196" t="s">
        <v>151</v>
      </c>
      <c r="C14" s="170" t="s">
        <v>150</v>
      </c>
      <c r="D14" s="169" t="s">
        <v>99</v>
      </c>
      <c r="E14" s="169">
        <v>43</v>
      </c>
      <c r="F14" s="168"/>
      <c r="G14" s="16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71"/>
      <c r="B15" s="196"/>
      <c r="C15" s="189" t="s">
        <v>149</v>
      </c>
      <c r="D15" s="190"/>
      <c r="E15" s="180"/>
      <c r="F15" s="192"/>
      <c r="G15" s="16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71">
        <v>7</v>
      </c>
      <c r="B16" s="196" t="s">
        <v>148</v>
      </c>
      <c r="C16" s="189" t="s">
        <v>181</v>
      </c>
      <c r="D16" s="190" t="s">
        <v>99</v>
      </c>
      <c r="E16" s="180">
        <v>1</v>
      </c>
      <c r="F16" s="192"/>
      <c r="G16" s="16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71">
        <v>8</v>
      </c>
      <c r="B17" s="196" t="s">
        <v>147</v>
      </c>
      <c r="C17" s="191" t="s">
        <v>182</v>
      </c>
      <c r="D17" s="190" t="s">
        <v>99</v>
      </c>
      <c r="E17" s="180">
        <v>1</v>
      </c>
      <c r="F17" s="192"/>
      <c r="G17" s="16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71">
        <v>9</v>
      </c>
      <c r="B18" s="196" t="s">
        <v>146</v>
      </c>
      <c r="C18" s="191" t="s">
        <v>183</v>
      </c>
      <c r="D18" s="190" t="s">
        <v>99</v>
      </c>
      <c r="E18" s="180">
        <v>1</v>
      </c>
      <c r="F18" s="192"/>
      <c r="G18" s="16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71">
        <v>10</v>
      </c>
      <c r="B19" s="196" t="s">
        <v>145</v>
      </c>
      <c r="C19" s="191" t="s">
        <v>184</v>
      </c>
      <c r="D19" s="190" t="s">
        <v>99</v>
      </c>
      <c r="E19" s="180">
        <v>1</v>
      </c>
      <c r="F19" s="192"/>
      <c r="G19" s="167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71">
        <v>11</v>
      </c>
      <c r="B20" s="196" t="s">
        <v>144</v>
      </c>
      <c r="C20" s="191" t="s">
        <v>185</v>
      </c>
      <c r="D20" s="190" t="s">
        <v>99</v>
      </c>
      <c r="E20" s="180">
        <v>1</v>
      </c>
      <c r="F20" s="203"/>
      <c r="G20" s="167">
        <f t="shared" si="0"/>
        <v>0</v>
      </c>
      <c r="H20" s="140"/>
      <c r="I20" s="140"/>
      <c r="O20" s="141">
        <v>1</v>
      </c>
    </row>
    <row r="21" spans="1:104" x14ac:dyDescent="0.2">
      <c r="A21" s="171">
        <v>12</v>
      </c>
      <c r="B21" s="196" t="s">
        <v>143</v>
      </c>
      <c r="C21" s="191" t="s">
        <v>186</v>
      </c>
      <c r="D21" s="190" t="s">
        <v>99</v>
      </c>
      <c r="E21" s="180">
        <v>1</v>
      </c>
      <c r="F21" s="192"/>
      <c r="G21" s="167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71">
        <v>13</v>
      </c>
      <c r="B22" s="197" t="s">
        <v>142</v>
      </c>
      <c r="C22" s="191" t="s">
        <v>187</v>
      </c>
      <c r="D22" s="190" t="s">
        <v>99</v>
      </c>
      <c r="E22" s="180">
        <v>1</v>
      </c>
      <c r="F22" s="192"/>
      <c r="G22" s="167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71">
        <v>14</v>
      </c>
      <c r="B23" s="196" t="s">
        <v>141</v>
      </c>
      <c r="C23" s="191" t="s">
        <v>188</v>
      </c>
      <c r="D23" s="190" t="s">
        <v>99</v>
      </c>
      <c r="E23" s="180">
        <v>2</v>
      </c>
      <c r="F23" s="193"/>
      <c r="G23" s="167">
        <f t="shared" si="0"/>
        <v>0</v>
      </c>
      <c r="H23" s="140"/>
      <c r="I23" s="140"/>
      <c r="O23" s="141">
        <v>1</v>
      </c>
    </row>
    <row r="24" spans="1:104" x14ac:dyDescent="0.2">
      <c r="A24" s="171">
        <v>15</v>
      </c>
      <c r="B24" s="196" t="s">
        <v>139</v>
      </c>
      <c r="C24" s="191" t="s">
        <v>189</v>
      </c>
      <c r="D24" s="190" t="s">
        <v>99</v>
      </c>
      <c r="E24" s="180">
        <v>1</v>
      </c>
      <c r="F24" s="192"/>
      <c r="G24" s="167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71">
        <v>16</v>
      </c>
      <c r="B25" s="196" t="s">
        <v>138</v>
      </c>
      <c r="C25" s="191" t="s">
        <v>190</v>
      </c>
      <c r="D25" s="190" t="s">
        <v>99</v>
      </c>
      <c r="E25" s="180">
        <v>1</v>
      </c>
      <c r="F25" s="192"/>
      <c r="G25" s="167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71">
        <v>17</v>
      </c>
      <c r="B26" s="197" t="s">
        <v>137</v>
      </c>
      <c r="C26" s="191" t="s">
        <v>191</v>
      </c>
      <c r="D26" s="190" t="s">
        <v>99</v>
      </c>
      <c r="E26" s="180">
        <v>2</v>
      </c>
      <c r="F26" s="192"/>
      <c r="G26" s="167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71">
        <v>18</v>
      </c>
      <c r="B27" s="196" t="s">
        <v>205</v>
      </c>
      <c r="C27" s="191" t="s">
        <v>192</v>
      </c>
      <c r="D27" s="190" t="s">
        <v>99</v>
      </c>
      <c r="E27" s="180">
        <v>1</v>
      </c>
      <c r="F27" s="192"/>
      <c r="G27" s="167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71">
        <v>19</v>
      </c>
      <c r="B28" s="196" t="s">
        <v>206</v>
      </c>
      <c r="C28" s="191" t="s">
        <v>193</v>
      </c>
      <c r="D28" s="190" t="s">
        <v>99</v>
      </c>
      <c r="E28" s="180">
        <v>3</v>
      </c>
      <c r="F28" s="203"/>
      <c r="G28" s="167">
        <f t="shared" si="0"/>
        <v>0</v>
      </c>
      <c r="H28" s="140"/>
      <c r="I28" s="140"/>
      <c r="O28" s="141">
        <v>1</v>
      </c>
    </row>
    <row r="29" spans="1:104" x14ac:dyDescent="0.2">
      <c r="A29" s="171">
        <v>20</v>
      </c>
      <c r="B29" s="196" t="s">
        <v>206</v>
      </c>
      <c r="C29" s="191" t="s">
        <v>194</v>
      </c>
      <c r="D29" s="190" t="s">
        <v>99</v>
      </c>
      <c r="E29" s="180">
        <v>3</v>
      </c>
      <c r="F29" s="192"/>
      <c r="G29" s="167">
        <f t="shared" si="0"/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71">
        <v>21</v>
      </c>
      <c r="B30" s="197" t="s">
        <v>207</v>
      </c>
      <c r="C30" s="191" t="s">
        <v>195</v>
      </c>
      <c r="D30" s="190" t="s">
        <v>99</v>
      </c>
      <c r="E30" s="180">
        <v>9</v>
      </c>
      <c r="F30" s="192"/>
      <c r="G30" s="167">
        <f t="shared" si="0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71">
        <v>22</v>
      </c>
      <c r="B31" s="196" t="s">
        <v>208</v>
      </c>
      <c r="C31" s="191" t="s">
        <v>196</v>
      </c>
      <c r="D31" s="190" t="s">
        <v>99</v>
      </c>
      <c r="E31" s="180">
        <v>3</v>
      </c>
      <c r="F31" s="192"/>
      <c r="G31" s="167">
        <f t="shared" si="0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x14ac:dyDescent="0.2">
      <c r="A32" s="200">
        <v>23</v>
      </c>
      <c r="B32" s="198">
        <v>735166</v>
      </c>
      <c r="C32" s="191" t="s">
        <v>197</v>
      </c>
      <c r="D32" s="190" t="s">
        <v>99</v>
      </c>
      <c r="E32" s="180">
        <v>1</v>
      </c>
      <c r="F32" s="204"/>
      <c r="G32" s="167">
        <f t="shared" si="0"/>
        <v>0</v>
      </c>
      <c r="H32" s="140"/>
      <c r="I32" s="140"/>
      <c r="O32" s="141">
        <v>1</v>
      </c>
    </row>
    <row r="33" spans="1:8" x14ac:dyDescent="0.2">
      <c r="A33" s="200">
        <v>24</v>
      </c>
      <c r="B33" s="198">
        <v>735167</v>
      </c>
      <c r="C33" s="191" t="s">
        <v>198</v>
      </c>
      <c r="D33" s="190" t="s">
        <v>99</v>
      </c>
      <c r="E33" s="180">
        <v>2</v>
      </c>
      <c r="F33" s="205"/>
      <c r="G33" s="167">
        <f t="shared" si="0"/>
        <v>0</v>
      </c>
    </row>
    <row r="34" spans="1:8" x14ac:dyDescent="0.2">
      <c r="A34" s="200">
        <v>25</v>
      </c>
      <c r="B34" s="198">
        <v>735168</v>
      </c>
      <c r="C34" s="191" t="s">
        <v>199</v>
      </c>
      <c r="D34" s="190" t="s">
        <v>99</v>
      </c>
      <c r="E34" s="180">
        <v>2</v>
      </c>
      <c r="F34" s="205"/>
      <c r="G34" s="167">
        <f t="shared" si="0"/>
        <v>0</v>
      </c>
    </row>
    <row r="35" spans="1:8" x14ac:dyDescent="0.2">
      <c r="A35" s="200">
        <v>26</v>
      </c>
      <c r="B35" s="198">
        <v>735169</v>
      </c>
      <c r="C35" s="191" t="s">
        <v>200</v>
      </c>
      <c r="D35" s="190" t="s">
        <v>99</v>
      </c>
      <c r="E35" s="180">
        <v>2</v>
      </c>
      <c r="F35" s="205"/>
      <c r="G35" s="167">
        <f t="shared" si="0"/>
        <v>0</v>
      </c>
    </row>
    <row r="36" spans="1:8" x14ac:dyDescent="0.2">
      <c r="A36" s="200">
        <v>27</v>
      </c>
      <c r="B36" s="198">
        <v>735170</v>
      </c>
      <c r="C36" s="191" t="s">
        <v>201</v>
      </c>
      <c r="D36" s="190" t="s">
        <v>99</v>
      </c>
      <c r="E36" s="180">
        <v>1</v>
      </c>
      <c r="F36" s="205"/>
      <c r="G36" s="167">
        <f t="shared" si="0"/>
        <v>0</v>
      </c>
    </row>
    <row r="37" spans="1:8" x14ac:dyDescent="0.2">
      <c r="A37" s="200">
        <v>28</v>
      </c>
      <c r="B37" s="198">
        <v>735171</v>
      </c>
      <c r="C37" s="191" t="s">
        <v>202</v>
      </c>
      <c r="D37" s="190" t="s">
        <v>99</v>
      </c>
      <c r="E37" s="180">
        <v>1</v>
      </c>
      <c r="F37" s="205"/>
      <c r="G37" s="167">
        <f t="shared" si="0"/>
        <v>0</v>
      </c>
    </row>
    <row r="38" spans="1:8" x14ac:dyDescent="0.2">
      <c r="A38" s="200">
        <v>29</v>
      </c>
      <c r="B38" s="199">
        <v>735172</v>
      </c>
      <c r="C38" s="191" t="s">
        <v>203</v>
      </c>
      <c r="D38" s="190" t="s">
        <v>99</v>
      </c>
      <c r="E38" s="180">
        <v>1</v>
      </c>
      <c r="F38" s="205"/>
      <c r="G38" s="167">
        <f t="shared" si="0"/>
        <v>0</v>
      </c>
    </row>
    <row r="39" spans="1:8" x14ac:dyDescent="0.2">
      <c r="A39" s="200">
        <v>30</v>
      </c>
      <c r="B39" s="199">
        <v>735173</v>
      </c>
      <c r="C39" s="191" t="s">
        <v>140</v>
      </c>
      <c r="D39" s="190" t="s">
        <v>99</v>
      </c>
      <c r="E39" s="180">
        <v>1</v>
      </c>
      <c r="F39" s="205"/>
      <c r="G39" s="167">
        <f t="shared" si="0"/>
        <v>0</v>
      </c>
    </row>
    <row r="40" spans="1:8" x14ac:dyDescent="0.2">
      <c r="A40" s="200">
        <v>31</v>
      </c>
      <c r="B40" s="196" t="s">
        <v>136</v>
      </c>
      <c r="C40" s="189" t="s">
        <v>164</v>
      </c>
      <c r="D40" s="180" t="s">
        <v>135</v>
      </c>
      <c r="E40" s="180">
        <v>420</v>
      </c>
      <c r="F40" s="205"/>
      <c r="G40" s="167">
        <f t="shared" si="0"/>
        <v>0</v>
      </c>
    </row>
    <row r="41" spans="1:8" x14ac:dyDescent="0.2">
      <c r="A41" s="200">
        <v>32</v>
      </c>
      <c r="B41" s="196" t="s">
        <v>134</v>
      </c>
      <c r="C41" s="189" t="s">
        <v>133</v>
      </c>
      <c r="D41" s="182" t="s">
        <v>99</v>
      </c>
      <c r="E41" s="180">
        <v>1</v>
      </c>
      <c r="F41" s="205"/>
      <c r="G41" s="167">
        <f t="shared" si="0"/>
        <v>0</v>
      </c>
    </row>
    <row r="42" spans="1:8" x14ac:dyDescent="0.2">
      <c r="A42" s="200">
        <v>33</v>
      </c>
      <c r="B42" s="196" t="s">
        <v>132</v>
      </c>
      <c r="C42" s="189" t="s">
        <v>131</v>
      </c>
      <c r="D42" s="180" t="s">
        <v>99</v>
      </c>
      <c r="E42" s="180">
        <v>1</v>
      </c>
      <c r="F42" s="205"/>
      <c r="G42" s="167">
        <f t="shared" si="0"/>
        <v>0</v>
      </c>
    </row>
    <row r="43" spans="1:8" x14ac:dyDescent="0.2">
      <c r="A43" s="200">
        <v>34</v>
      </c>
      <c r="B43" s="197" t="s">
        <v>130</v>
      </c>
      <c r="C43" s="189" t="s">
        <v>129</v>
      </c>
      <c r="D43" s="180" t="s">
        <v>99</v>
      </c>
      <c r="E43" s="180">
        <v>1</v>
      </c>
      <c r="F43" s="205"/>
      <c r="G43" s="167">
        <f t="shared" si="0"/>
        <v>0</v>
      </c>
    </row>
    <row r="44" spans="1:8" x14ac:dyDescent="0.2">
      <c r="A44" s="177"/>
      <c r="B44" s="149" t="s">
        <v>66</v>
      </c>
      <c r="C44" s="195" t="s">
        <v>204</v>
      </c>
      <c r="D44" s="188"/>
      <c r="E44" s="188"/>
      <c r="F44" s="177"/>
      <c r="G44" s="202">
        <f>SUM(G9:G43)</f>
        <v>0</v>
      </c>
      <c r="H44" s="194"/>
    </row>
    <row r="45" spans="1:8" x14ac:dyDescent="0.2">
      <c r="E45" s="114"/>
    </row>
    <row r="46" spans="1:8" x14ac:dyDescent="0.2">
      <c r="E46" s="114"/>
    </row>
    <row r="47" spans="1:8" x14ac:dyDescent="0.2">
      <c r="E47" s="114"/>
    </row>
    <row r="48" spans="1:8" x14ac:dyDescent="0.2">
      <c r="E48" s="114"/>
    </row>
    <row r="49" spans="1:7" x14ac:dyDescent="0.2">
      <c r="E49" s="114"/>
    </row>
    <row r="50" spans="1:7" x14ac:dyDescent="0.2">
      <c r="E50" s="114"/>
    </row>
    <row r="51" spans="1:7" x14ac:dyDescent="0.2">
      <c r="E51" s="114"/>
    </row>
    <row r="52" spans="1:7" x14ac:dyDescent="0.2">
      <c r="E52" s="114"/>
    </row>
    <row r="53" spans="1:7" x14ac:dyDescent="0.2">
      <c r="E53" s="114"/>
    </row>
    <row r="54" spans="1:7" x14ac:dyDescent="0.2">
      <c r="E54" s="114"/>
    </row>
    <row r="55" spans="1:7" x14ac:dyDescent="0.2">
      <c r="E55" s="114"/>
    </row>
    <row r="56" spans="1:7" x14ac:dyDescent="0.2">
      <c r="A56" s="154"/>
      <c r="B56" s="154"/>
      <c r="C56" s="154"/>
      <c r="D56" s="154"/>
      <c r="E56" s="154"/>
      <c r="F56" s="154"/>
      <c r="G56" s="154"/>
    </row>
    <row r="57" spans="1:7" x14ac:dyDescent="0.2">
      <c r="A57" s="154"/>
      <c r="B57" s="154"/>
      <c r="C57" s="154"/>
      <c r="D57" s="154"/>
      <c r="E57" s="154"/>
      <c r="F57" s="154"/>
      <c r="G57" s="154"/>
    </row>
    <row r="58" spans="1:7" x14ac:dyDescent="0.2">
      <c r="A58" s="154"/>
      <c r="B58" s="154"/>
      <c r="C58" s="154"/>
      <c r="D58" s="154"/>
      <c r="E58" s="154"/>
      <c r="F58" s="154"/>
      <c r="G58" s="154"/>
    </row>
    <row r="59" spans="1:7" x14ac:dyDescent="0.2">
      <c r="A59" s="154"/>
      <c r="B59" s="154"/>
      <c r="C59" s="154"/>
      <c r="D59" s="154"/>
      <c r="E59" s="154"/>
      <c r="F59" s="154"/>
      <c r="G59" s="154"/>
    </row>
    <row r="60" spans="1:7" x14ac:dyDescent="0.2">
      <c r="E60" s="114"/>
    </row>
    <row r="61" spans="1:7" x14ac:dyDescent="0.2">
      <c r="E61" s="114"/>
    </row>
    <row r="62" spans="1:7" x14ac:dyDescent="0.2">
      <c r="E62" s="114"/>
    </row>
    <row r="63" spans="1:7" x14ac:dyDescent="0.2">
      <c r="E63" s="11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E86" s="114"/>
    </row>
    <row r="87" spans="1:7" x14ac:dyDescent="0.2">
      <c r="E87" s="114"/>
    </row>
    <row r="88" spans="1:7" x14ac:dyDescent="0.2">
      <c r="E88" s="114"/>
    </row>
    <row r="89" spans="1:7" x14ac:dyDescent="0.2">
      <c r="E89" s="114"/>
    </row>
    <row r="90" spans="1:7" x14ac:dyDescent="0.2">
      <c r="E90" s="114"/>
    </row>
    <row r="91" spans="1:7" x14ac:dyDescent="0.2">
      <c r="A91" s="155"/>
      <c r="B91" s="155"/>
    </row>
    <row r="92" spans="1:7" x14ac:dyDescent="0.2">
      <c r="A92" s="154"/>
      <c r="B92" s="154"/>
      <c r="C92" s="157"/>
      <c r="D92" s="157"/>
      <c r="E92" s="158"/>
      <c r="F92" s="157"/>
      <c r="G92" s="159"/>
    </row>
    <row r="93" spans="1:7" x14ac:dyDescent="0.2">
      <c r="A93" s="160"/>
      <c r="B93" s="160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  <row r="95" spans="1:7" x14ac:dyDescent="0.2">
      <c r="A95" s="154"/>
      <c r="B95" s="154"/>
      <c r="C95" s="154"/>
      <c r="D95" s="154"/>
      <c r="E95" s="161"/>
      <c r="F95" s="154"/>
      <c r="G95" s="154"/>
    </row>
    <row r="96" spans="1:7" x14ac:dyDescent="0.2">
      <c r="A96" s="154"/>
      <c r="B96" s="154"/>
      <c r="C96" s="154"/>
      <c r="D96" s="154"/>
      <c r="E96" s="161"/>
      <c r="F96" s="154"/>
      <c r="G96" s="154"/>
    </row>
    <row r="97" spans="1:7" x14ac:dyDescent="0.2">
      <c r="A97" s="154"/>
      <c r="B97" s="154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  <row r="105" spans="1:7" x14ac:dyDescent="0.2">
      <c r="A105" s="154"/>
      <c r="B105" s="154"/>
      <c r="C105" s="154"/>
      <c r="D105" s="154"/>
      <c r="E105" s="161"/>
      <c r="F105" s="154"/>
      <c r="G105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95"/>
  <sheetViews>
    <sheetView showGridLines="0" showZeros="0" view="pageBreakPreview" zoomScaleNormal="100" zoomScaleSheetLayoutView="100" workbookViewId="0">
      <selection activeCell="F8" sqref="F8:F43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65" t="s">
        <v>57</v>
      </c>
      <c r="B1" s="265"/>
      <c r="C1" s="265"/>
      <c r="D1" s="265"/>
      <c r="E1" s="265"/>
      <c r="F1" s="265"/>
      <c r="G1" s="265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66" t="s">
        <v>5</v>
      </c>
      <c r="B3" s="267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68" t="s">
        <v>1</v>
      </c>
      <c r="B4" s="269"/>
      <c r="C4" s="124" t="s">
        <v>125</v>
      </c>
      <c r="D4" s="125"/>
      <c r="E4" s="270"/>
      <c r="F4" s="270"/>
      <c r="G4" s="271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100</v>
      </c>
      <c r="C7" s="136" t="s">
        <v>101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75">
        <v>1</v>
      </c>
      <c r="B8" s="206" t="s">
        <v>102</v>
      </c>
      <c r="C8" s="186" t="s">
        <v>209</v>
      </c>
      <c r="D8" s="180" t="s">
        <v>99</v>
      </c>
      <c r="E8" s="180">
        <v>1</v>
      </c>
      <c r="F8" s="208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71">
        <v>2</v>
      </c>
      <c r="B9" s="196" t="s">
        <v>217</v>
      </c>
      <c r="C9" s="181" t="s">
        <v>210</v>
      </c>
      <c r="D9" s="180" t="s">
        <v>99</v>
      </c>
      <c r="E9" s="180">
        <v>1</v>
      </c>
      <c r="F9" s="192"/>
      <c r="G9" s="147">
        <f t="shared" ref="G9:G42" si="0"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71">
        <v>3</v>
      </c>
      <c r="B10" s="197" t="s">
        <v>218</v>
      </c>
      <c r="C10" s="187" t="s">
        <v>211</v>
      </c>
      <c r="D10" s="180" t="s">
        <v>99</v>
      </c>
      <c r="E10" s="180">
        <v>1</v>
      </c>
      <c r="F10" s="192"/>
      <c r="G10" s="147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71"/>
      <c r="B11" s="196"/>
      <c r="C11" s="181" t="s">
        <v>180</v>
      </c>
      <c r="D11" s="180"/>
      <c r="E11" s="180"/>
      <c r="F11" s="193"/>
      <c r="G11" s="147">
        <f t="shared" si="0"/>
        <v>0</v>
      </c>
      <c r="H11" s="140"/>
      <c r="I11" s="140"/>
      <c r="O11" s="141">
        <v>1</v>
      </c>
    </row>
    <row r="12" spans="1:104" x14ac:dyDescent="0.2">
      <c r="A12" s="171">
        <v>4</v>
      </c>
      <c r="B12" s="196" t="s">
        <v>219</v>
      </c>
      <c r="C12" s="186" t="s">
        <v>179</v>
      </c>
      <c r="D12" s="180" t="s">
        <v>135</v>
      </c>
      <c r="E12" s="180">
        <v>20</v>
      </c>
      <c r="F12" s="192"/>
      <c r="G12" s="147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20" si="1">IF(AZ12=1,G12,0)</f>
        <v>0</v>
      </c>
      <c r="BB12" s="114">
        <f t="shared" ref="BB12:BB20" si="2">IF(AZ12=2,G12,0)</f>
        <v>0</v>
      </c>
      <c r="BC12" s="114">
        <f t="shared" ref="BC12:BC20" si="3">IF(AZ12=3,G12,0)</f>
        <v>0</v>
      </c>
      <c r="BD12" s="114">
        <f t="shared" ref="BD12:BD20" si="4">IF(AZ12=4,G12,0)</f>
        <v>0</v>
      </c>
      <c r="BE12" s="114">
        <f t="shared" ref="BE12:BE20" si="5">IF(AZ12=5,G12,0)</f>
        <v>0</v>
      </c>
      <c r="CZ12" s="114">
        <v>0</v>
      </c>
    </row>
    <row r="13" spans="1:104" x14ac:dyDescent="0.2">
      <c r="A13" s="171">
        <v>5</v>
      </c>
      <c r="B13" s="196" t="s">
        <v>220</v>
      </c>
      <c r="C13" s="181" t="s">
        <v>178</v>
      </c>
      <c r="D13" s="180" t="s">
        <v>152</v>
      </c>
      <c r="E13" s="180">
        <v>4</v>
      </c>
      <c r="F13" s="192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71">
        <v>6</v>
      </c>
      <c r="B14" s="196" t="s">
        <v>221</v>
      </c>
      <c r="C14" s="181" t="s">
        <v>177</v>
      </c>
      <c r="D14" s="180" t="s">
        <v>152</v>
      </c>
      <c r="E14" s="180">
        <v>2</v>
      </c>
      <c r="F14" s="192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71">
        <v>7</v>
      </c>
      <c r="B15" s="196" t="s">
        <v>222</v>
      </c>
      <c r="C15" s="185" t="s">
        <v>176</v>
      </c>
      <c r="D15" s="180" t="s">
        <v>99</v>
      </c>
      <c r="E15" s="180">
        <v>1</v>
      </c>
      <c r="F15" s="192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71"/>
      <c r="B16" s="196"/>
      <c r="C16" s="185" t="s">
        <v>224</v>
      </c>
      <c r="D16" s="180"/>
      <c r="E16" s="180"/>
      <c r="F16" s="192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71">
        <v>8</v>
      </c>
      <c r="B17" s="196" t="s">
        <v>225</v>
      </c>
      <c r="C17" s="184" t="s">
        <v>223</v>
      </c>
      <c r="D17" s="180" t="s">
        <v>99</v>
      </c>
      <c r="E17" s="180">
        <v>1</v>
      </c>
      <c r="F17" s="192"/>
      <c r="G17" s="147">
        <f t="shared" si="0"/>
        <v>0</v>
      </c>
      <c r="O17" s="141"/>
    </row>
    <row r="18" spans="1:104" x14ac:dyDescent="0.2">
      <c r="A18" s="171"/>
      <c r="B18" s="196"/>
      <c r="C18" s="183" t="s">
        <v>227</v>
      </c>
      <c r="D18" s="180"/>
      <c r="E18" s="180"/>
      <c r="F18" s="192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8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71">
        <v>9</v>
      </c>
      <c r="B19" s="196" t="s">
        <v>228</v>
      </c>
      <c r="C19" s="183" t="s">
        <v>226</v>
      </c>
      <c r="D19" s="180" t="s">
        <v>152</v>
      </c>
      <c r="E19" s="180">
        <v>2</v>
      </c>
      <c r="F19" s="192"/>
      <c r="G19" s="147">
        <f t="shared" si="0"/>
        <v>0</v>
      </c>
      <c r="O19" s="141"/>
    </row>
    <row r="20" spans="1:104" x14ac:dyDescent="0.2">
      <c r="A20" s="171"/>
      <c r="B20" s="196"/>
      <c r="C20" s="183" t="s">
        <v>229</v>
      </c>
      <c r="D20" s="180"/>
      <c r="E20" s="180"/>
      <c r="F20" s="192"/>
      <c r="G20" s="147">
        <f t="shared" si="0"/>
        <v>0</v>
      </c>
      <c r="O20" s="141">
        <v>2</v>
      </c>
      <c r="AA20" s="114">
        <v>12</v>
      </c>
      <c r="AB20" s="114">
        <v>0</v>
      </c>
      <c r="AC20" s="114">
        <v>9</v>
      </c>
      <c r="AZ20" s="114">
        <v>1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 x14ac:dyDescent="0.2">
      <c r="A21" s="171"/>
      <c r="B21" s="196"/>
      <c r="C21" s="183" t="s">
        <v>212</v>
      </c>
      <c r="D21" s="180"/>
      <c r="E21" s="180"/>
      <c r="F21" s="192"/>
      <c r="G21" s="147">
        <f t="shared" si="0"/>
        <v>0</v>
      </c>
      <c r="O21" s="141">
        <v>4</v>
      </c>
      <c r="BA21" s="153">
        <f>SUM(BA11:BA20)</f>
        <v>0</v>
      </c>
      <c r="BB21" s="153">
        <f>SUM(BB11:BB20)</f>
        <v>0</v>
      </c>
      <c r="BC21" s="153">
        <f>SUM(BC11:BC20)</f>
        <v>0</v>
      </c>
      <c r="BD21" s="153">
        <f>SUM(BD11:BD20)</f>
        <v>0</v>
      </c>
      <c r="BE21" s="153">
        <f>SUM(BE11:BE20)</f>
        <v>0</v>
      </c>
    </row>
    <row r="22" spans="1:104" x14ac:dyDescent="0.2">
      <c r="A22" s="171">
        <v>10</v>
      </c>
      <c r="B22" s="196" t="s">
        <v>230</v>
      </c>
      <c r="C22" s="183" t="s">
        <v>175</v>
      </c>
      <c r="D22" s="180" t="s">
        <v>152</v>
      </c>
      <c r="E22" s="180">
        <v>1</v>
      </c>
      <c r="F22" s="203"/>
      <c r="G22" s="147">
        <f t="shared" si="0"/>
        <v>0</v>
      </c>
      <c r="H22" s="140"/>
      <c r="I22" s="140"/>
      <c r="O22" s="141">
        <v>1</v>
      </c>
    </row>
    <row r="23" spans="1:104" x14ac:dyDescent="0.2">
      <c r="A23" s="171">
        <v>11</v>
      </c>
      <c r="B23" s="196" t="s">
        <v>231</v>
      </c>
      <c r="C23" s="181" t="s">
        <v>174</v>
      </c>
      <c r="D23" s="180" t="s">
        <v>152</v>
      </c>
      <c r="E23" s="180">
        <v>7</v>
      </c>
      <c r="F23" s="192"/>
      <c r="G23" s="147">
        <f t="shared" si="0"/>
        <v>0</v>
      </c>
      <c r="O23" s="141">
        <v>2</v>
      </c>
      <c r="AA23" s="114">
        <v>12</v>
      </c>
      <c r="AB23" s="114">
        <v>0</v>
      </c>
      <c r="AC23" s="114">
        <v>10</v>
      </c>
      <c r="AZ23" s="114">
        <v>1</v>
      </c>
      <c r="BA23" s="114">
        <f>IF(AZ23=1,G23,0)</f>
        <v>0</v>
      </c>
      <c r="BB23" s="114">
        <f>IF(AZ23=2,G23,0)</f>
        <v>0</v>
      </c>
      <c r="BC23" s="114">
        <f>IF(AZ23=3,G23,0)</f>
        <v>0</v>
      </c>
      <c r="BD23" s="114">
        <f>IF(AZ23=4,G23,0)</f>
        <v>0</v>
      </c>
      <c r="BE23" s="114">
        <f>IF(AZ23=5,G23,0)</f>
        <v>0</v>
      </c>
      <c r="CZ23" s="114">
        <v>0</v>
      </c>
    </row>
    <row r="24" spans="1:104" x14ac:dyDescent="0.2">
      <c r="A24" s="171">
        <v>12</v>
      </c>
      <c r="B24" s="197" t="s">
        <v>232</v>
      </c>
      <c r="C24" s="181" t="s">
        <v>173</v>
      </c>
      <c r="D24" s="180" t="s">
        <v>152</v>
      </c>
      <c r="E24" s="180">
        <v>4</v>
      </c>
      <c r="F24" s="192"/>
      <c r="G24" s="147">
        <f t="shared" si="0"/>
        <v>0</v>
      </c>
      <c r="O24" s="141">
        <v>4</v>
      </c>
      <c r="BA24" s="153">
        <f>SUM(BA22:BA23)</f>
        <v>0</v>
      </c>
      <c r="BB24" s="153">
        <f>SUM(BB22:BB23)</f>
        <v>0</v>
      </c>
      <c r="BC24" s="153">
        <f>SUM(BC22:BC23)</f>
        <v>0</v>
      </c>
      <c r="BD24" s="153">
        <f>SUM(BD22:BD23)</f>
        <v>0</v>
      </c>
      <c r="BE24" s="153">
        <f>SUM(BE22:BE23)</f>
        <v>0</v>
      </c>
    </row>
    <row r="25" spans="1:104" x14ac:dyDescent="0.2">
      <c r="A25" s="171">
        <v>13</v>
      </c>
      <c r="B25" s="196" t="s">
        <v>233</v>
      </c>
      <c r="C25" s="181" t="s">
        <v>213</v>
      </c>
      <c r="D25" s="180" t="s">
        <v>152</v>
      </c>
      <c r="E25" s="180">
        <v>1</v>
      </c>
      <c r="F25" s="203"/>
      <c r="G25" s="147">
        <f t="shared" si="0"/>
        <v>0</v>
      </c>
      <c r="H25" s="140"/>
      <c r="I25" s="140"/>
      <c r="O25" s="141">
        <v>1</v>
      </c>
    </row>
    <row r="26" spans="1:104" x14ac:dyDescent="0.2">
      <c r="A26" s="171">
        <v>14</v>
      </c>
      <c r="B26" s="196" t="s">
        <v>234</v>
      </c>
      <c r="C26" s="181" t="s">
        <v>214</v>
      </c>
      <c r="D26" s="180" t="s">
        <v>152</v>
      </c>
      <c r="E26" s="180">
        <v>2</v>
      </c>
      <c r="F26" s="192"/>
      <c r="G26" s="147">
        <f t="shared" si="0"/>
        <v>0</v>
      </c>
      <c r="O26" s="141">
        <v>2</v>
      </c>
      <c r="AA26" s="114">
        <v>12</v>
      </c>
      <c r="AB26" s="114">
        <v>0</v>
      </c>
      <c r="AC26" s="114">
        <v>11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71">
        <v>15</v>
      </c>
      <c r="B27" s="196" t="s">
        <v>235</v>
      </c>
      <c r="C27" s="181" t="s">
        <v>171</v>
      </c>
      <c r="D27" s="180" t="s">
        <v>152</v>
      </c>
      <c r="E27" s="180">
        <v>3</v>
      </c>
      <c r="F27" s="192"/>
      <c r="G27" s="147">
        <f t="shared" si="0"/>
        <v>0</v>
      </c>
      <c r="O27" s="141">
        <v>2</v>
      </c>
      <c r="AA27" s="114">
        <v>12</v>
      </c>
      <c r="AB27" s="114">
        <v>0</v>
      </c>
      <c r="AC27" s="114">
        <v>12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 x14ac:dyDescent="0.2">
      <c r="A28" s="171">
        <v>16</v>
      </c>
      <c r="B28" s="196" t="s">
        <v>236</v>
      </c>
      <c r="C28" s="181" t="s">
        <v>172</v>
      </c>
      <c r="D28" s="180" t="s">
        <v>152</v>
      </c>
      <c r="E28" s="180">
        <v>2</v>
      </c>
      <c r="F28" s="192"/>
      <c r="G28" s="147">
        <f t="shared" si="0"/>
        <v>0</v>
      </c>
      <c r="O28" s="141">
        <v>2</v>
      </c>
      <c r="AA28" s="114">
        <v>12</v>
      </c>
      <c r="AB28" s="114">
        <v>0</v>
      </c>
      <c r="AC28" s="114">
        <v>13</v>
      </c>
      <c r="AZ28" s="114">
        <v>2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</v>
      </c>
    </row>
    <row r="29" spans="1:104" x14ac:dyDescent="0.2">
      <c r="A29" s="171">
        <v>17</v>
      </c>
      <c r="B29" s="197" t="s">
        <v>237</v>
      </c>
      <c r="C29" s="181" t="s">
        <v>215</v>
      </c>
      <c r="D29" s="180" t="s">
        <v>152</v>
      </c>
      <c r="E29" s="180">
        <v>1</v>
      </c>
      <c r="F29" s="192"/>
      <c r="G29" s="147">
        <f t="shared" si="0"/>
        <v>0</v>
      </c>
      <c r="O29" s="141">
        <v>4</v>
      </c>
      <c r="BA29" s="153">
        <f>SUM(BA25:BA28)</f>
        <v>0</v>
      </c>
      <c r="BB29" s="153">
        <f>SUM(BB25:BB28)</f>
        <v>0</v>
      </c>
      <c r="BC29" s="153">
        <f>SUM(BC25:BC28)</f>
        <v>0</v>
      </c>
      <c r="BD29" s="153">
        <f>SUM(BD25:BD28)</f>
        <v>0</v>
      </c>
      <c r="BE29" s="153">
        <f>SUM(BE25:BE28)</f>
        <v>0</v>
      </c>
    </row>
    <row r="30" spans="1:104" x14ac:dyDescent="0.2">
      <c r="A30" s="171">
        <v>18</v>
      </c>
      <c r="B30" s="196" t="s">
        <v>238</v>
      </c>
      <c r="C30" s="181" t="s">
        <v>171</v>
      </c>
      <c r="D30" s="180" t="s">
        <v>152</v>
      </c>
      <c r="E30" s="180">
        <v>1</v>
      </c>
      <c r="F30" s="203"/>
      <c r="G30" s="147">
        <f t="shared" si="0"/>
        <v>0</v>
      </c>
      <c r="H30" s="140"/>
      <c r="I30" s="140"/>
      <c r="O30" s="141">
        <v>1</v>
      </c>
    </row>
    <row r="31" spans="1:104" x14ac:dyDescent="0.2">
      <c r="A31" s="171">
        <v>19</v>
      </c>
      <c r="B31" s="196" t="s">
        <v>239</v>
      </c>
      <c r="C31" s="183" t="s">
        <v>240</v>
      </c>
      <c r="D31" s="180" t="s">
        <v>152</v>
      </c>
      <c r="E31" s="180">
        <v>1</v>
      </c>
      <c r="F31" s="192"/>
      <c r="G31" s="147">
        <f t="shared" si="0"/>
        <v>0</v>
      </c>
      <c r="O31" s="141">
        <v>2</v>
      </c>
      <c r="AA31" s="114">
        <v>12</v>
      </c>
      <c r="AB31" s="114">
        <v>0</v>
      </c>
      <c r="AC31" s="114">
        <v>14</v>
      </c>
      <c r="AZ31" s="114">
        <v>2</v>
      </c>
      <c r="BA31" s="114">
        <f>IF(AZ31=1,G31,0)</f>
        <v>0</v>
      </c>
      <c r="BB31" s="114">
        <f>IF(AZ31=2,G31,0)</f>
        <v>0</v>
      </c>
      <c r="BC31" s="114">
        <f>IF(AZ31=3,G31,0)</f>
        <v>0</v>
      </c>
      <c r="BD31" s="114">
        <f>IF(AZ31=4,G31,0)</f>
        <v>0</v>
      </c>
      <c r="BE31" s="114">
        <f>IF(AZ31=5,G31,0)</f>
        <v>0</v>
      </c>
      <c r="CZ31" s="114">
        <v>1.47E-3</v>
      </c>
    </row>
    <row r="32" spans="1:104" x14ac:dyDescent="0.2">
      <c r="A32" s="171">
        <v>20</v>
      </c>
      <c r="B32" s="196" t="s">
        <v>241</v>
      </c>
      <c r="C32" s="181" t="s">
        <v>170</v>
      </c>
      <c r="D32" s="180" t="s">
        <v>152</v>
      </c>
      <c r="E32" s="180">
        <v>1</v>
      </c>
      <c r="F32" s="192"/>
      <c r="G32" s="147">
        <f t="shared" si="0"/>
        <v>0</v>
      </c>
      <c r="O32" s="141">
        <v>2</v>
      </c>
      <c r="AA32" s="114">
        <v>12</v>
      </c>
      <c r="AB32" s="114">
        <v>0</v>
      </c>
      <c r="AC32" s="114">
        <v>15</v>
      </c>
      <c r="AZ32" s="114">
        <v>2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0</v>
      </c>
    </row>
    <row r="33" spans="1:57" x14ac:dyDescent="0.2">
      <c r="A33" s="171">
        <v>21</v>
      </c>
      <c r="B33" s="197" t="s">
        <v>242</v>
      </c>
      <c r="C33" s="181" t="s">
        <v>169</v>
      </c>
      <c r="D33" s="180" t="s">
        <v>152</v>
      </c>
      <c r="E33" s="180">
        <v>1</v>
      </c>
      <c r="F33" s="192"/>
      <c r="G33" s="147">
        <f t="shared" si="0"/>
        <v>0</v>
      </c>
      <c r="O33" s="141">
        <v>4</v>
      </c>
      <c r="BA33" s="153">
        <f>SUM(BA30:BA32)</f>
        <v>0</v>
      </c>
      <c r="BB33" s="153">
        <f>SUM(BB30:BB32)</f>
        <v>0</v>
      </c>
      <c r="BC33" s="153">
        <f>SUM(BC30:BC32)</f>
        <v>0</v>
      </c>
      <c r="BD33" s="153">
        <f>SUM(BD30:BD32)</f>
        <v>0</v>
      </c>
      <c r="BE33" s="153">
        <f>SUM(BE30:BE32)</f>
        <v>0</v>
      </c>
    </row>
    <row r="34" spans="1:57" x14ac:dyDescent="0.2">
      <c r="A34" s="134">
        <v>22</v>
      </c>
      <c r="B34" s="196" t="s">
        <v>243</v>
      </c>
      <c r="C34" s="181" t="s">
        <v>168</v>
      </c>
      <c r="D34" s="180" t="s">
        <v>152</v>
      </c>
      <c r="E34" s="180">
        <v>5</v>
      </c>
      <c r="F34" s="204"/>
      <c r="G34" s="147">
        <f t="shared" si="0"/>
        <v>0</v>
      </c>
      <c r="H34" s="140"/>
      <c r="I34" s="140"/>
      <c r="O34" s="141">
        <v>1</v>
      </c>
    </row>
    <row r="35" spans="1:57" x14ac:dyDescent="0.2">
      <c r="A35" s="179">
        <v>23</v>
      </c>
      <c r="B35" s="198">
        <v>734115</v>
      </c>
      <c r="C35" s="181" t="s">
        <v>167</v>
      </c>
      <c r="D35" s="180" t="s">
        <v>152</v>
      </c>
      <c r="E35" s="180">
        <v>1</v>
      </c>
      <c r="F35" s="205"/>
      <c r="G35" s="147">
        <f t="shared" si="0"/>
        <v>0</v>
      </c>
    </row>
    <row r="36" spans="1:57" x14ac:dyDescent="0.2">
      <c r="A36" s="179">
        <v>24</v>
      </c>
      <c r="B36" s="198">
        <v>734116</v>
      </c>
      <c r="C36" s="181" t="s">
        <v>166</v>
      </c>
      <c r="D36" s="180"/>
      <c r="E36" s="180"/>
      <c r="F36" s="205"/>
      <c r="G36" s="147">
        <f t="shared" si="0"/>
        <v>0</v>
      </c>
    </row>
    <row r="37" spans="1:57" x14ac:dyDescent="0.2">
      <c r="A37" s="179">
        <v>25</v>
      </c>
      <c r="B37" s="198">
        <v>783101</v>
      </c>
      <c r="C37" s="181" t="s">
        <v>165</v>
      </c>
      <c r="D37" s="180" t="s">
        <v>135</v>
      </c>
      <c r="E37" s="180">
        <v>16</v>
      </c>
      <c r="F37" s="205"/>
      <c r="G37" s="147">
        <f t="shared" si="0"/>
        <v>0</v>
      </c>
    </row>
    <row r="38" spans="1:57" x14ac:dyDescent="0.2">
      <c r="A38" s="179">
        <v>26</v>
      </c>
      <c r="B38" s="198">
        <v>783102</v>
      </c>
      <c r="C38" s="181" t="s">
        <v>164</v>
      </c>
      <c r="D38" s="180" t="s">
        <v>135</v>
      </c>
      <c r="E38" s="180">
        <v>4</v>
      </c>
      <c r="F38" s="205"/>
      <c r="G38" s="147">
        <f t="shared" si="0"/>
        <v>0</v>
      </c>
    </row>
    <row r="39" spans="1:57" x14ac:dyDescent="0.2">
      <c r="A39" s="179">
        <v>27</v>
      </c>
      <c r="B39" s="198">
        <v>713441</v>
      </c>
      <c r="C39" s="181" t="s">
        <v>216</v>
      </c>
      <c r="D39" s="180" t="s">
        <v>135</v>
      </c>
      <c r="E39" s="180">
        <v>16</v>
      </c>
      <c r="F39" s="205"/>
      <c r="G39" s="147">
        <f t="shared" si="0"/>
        <v>0</v>
      </c>
    </row>
    <row r="40" spans="1:57" x14ac:dyDescent="0.2">
      <c r="A40" s="179">
        <v>28</v>
      </c>
      <c r="B40" s="198">
        <v>713441</v>
      </c>
      <c r="C40" s="181" t="s">
        <v>133</v>
      </c>
      <c r="D40" s="182" t="s">
        <v>99</v>
      </c>
      <c r="E40" s="180">
        <v>1</v>
      </c>
      <c r="F40" s="205"/>
      <c r="G40" s="147">
        <f t="shared" si="0"/>
        <v>0</v>
      </c>
    </row>
    <row r="41" spans="1:57" x14ac:dyDescent="0.2">
      <c r="A41" s="179">
        <v>29</v>
      </c>
      <c r="B41" s="198">
        <v>733105</v>
      </c>
      <c r="C41" s="181" t="s">
        <v>131</v>
      </c>
      <c r="D41" s="180" t="s">
        <v>99</v>
      </c>
      <c r="E41" s="180">
        <v>1</v>
      </c>
      <c r="F41" s="209"/>
      <c r="G41" s="147">
        <f t="shared" si="0"/>
        <v>0</v>
      </c>
    </row>
    <row r="42" spans="1:57" x14ac:dyDescent="0.2">
      <c r="A42" s="179">
        <v>30</v>
      </c>
      <c r="B42" s="198">
        <v>727101</v>
      </c>
      <c r="C42" s="181" t="s">
        <v>129</v>
      </c>
      <c r="D42" s="180" t="s">
        <v>99</v>
      </c>
      <c r="E42" s="180">
        <v>1</v>
      </c>
      <c r="F42" s="209"/>
      <c r="G42" s="147">
        <f t="shared" si="0"/>
        <v>0</v>
      </c>
    </row>
    <row r="43" spans="1:57" x14ac:dyDescent="0.2">
      <c r="A43" s="177"/>
      <c r="B43" s="149" t="s">
        <v>66</v>
      </c>
      <c r="C43" s="178" t="s">
        <v>163</v>
      </c>
      <c r="D43" s="176"/>
      <c r="E43" s="176"/>
      <c r="F43" s="207"/>
      <c r="G43" s="202">
        <f>SUM(G8:G42)</f>
        <v>0</v>
      </c>
    </row>
    <row r="44" spans="1:57" x14ac:dyDescent="0.2">
      <c r="E44" s="114"/>
    </row>
    <row r="45" spans="1:57" x14ac:dyDescent="0.2">
      <c r="E45" s="114"/>
    </row>
    <row r="46" spans="1:57" x14ac:dyDescent="0.2">
      <c r="A46" s="154"/>
      <c r="B46" s="154"/>
      <c r="C46" s="154"/>
      <c r="D46" s="154"/>
      <c r="E46" s="154"/>
      <c r="F46" s="154"/>
      <c r="G46" s="154"/>
    </row>
    <row r="47" spans="1:57" x14ac:dyDescent="0.2">
      <c r="A47" s="154"/>
      <c r="B47" s="154"/>
      <c r="C47" s="154"/>
      <c r="D47" s="154"/>
      <c r="E47" s="154"/>
      <c r="F47" s="154"/>
      <c r="G47" s="154"/>
    </row>
    <row r="48" spans="1:57" x14ac:dyDescent="0.2">
      <c r="A48" s="154"/>
      <c r="B48" s="154"/>
      <c r="C48" s="154"/>
      <c r="D48" s="154"/>
      <c r="E48" s="154"/>
      <c r="F48" s="154"/>
      <c r="G48" s="154"/>
    </row>
    <row r="49" spans="1:7" x14ac:dyDescent="0.2">
      <c r="A49" s="154"/>
      <c r="B49" s="154"/>
      <c r="C49" s="154"/>
      <c r="D49" s="154"/>
      <c r="E49" s="154"/>
      <c r="F49" s="154"/>
      <c r="G49" s="154"/>
    </row>
    <row r="50" spans="1:7" x14ac:dyDescent="0.2">
      <c r="E50" s="114"/>
    </row>
    <row r="51" spans="1:7" x14ac:dyDescent="0.2">
      <c r="E51" s="114"/>
    </row>
    <row r="52" spans="1:7" x14ac:dyDescent="0.2">
      <c r="E52" s="114"/>
    </row>
    <row r="53" spans="1:7" x14ac:dyDescent="0.2">
      <c r="E53" s="114"/>
    </row>
    <row r="54" spans="1:7" x14ac:dyDescent="0.2">
      <c r="E54" s="114"/>
    </row>
    <row r="55" spans="1:7" x14ac:dyDescent="0.2">
      <c r="E55" s="114"/>
    </row>
    <row r="56" spans="1:7" x14ac:dyDescent="0.2">
      <c r="E56" s="114"/>
    </row>
    <row r="57" spans="1:7" x14ac:dyDescent="0.2">
      <c r="E57" s="114"/>
    </row>
    <row r="58" spans="1:7" x14ac:dyDescent="0.2">
      <c r="E58" s="114"/>
    </row>
    <row r="59" spans="1:7" x14ac:dyDescent="0.2">
      <c r="E59" s="114"/>
    </row>
    <row r="60" spans="1:7" x14ac:dyDescent="0.2">
      <c r="E60" s="114"/>
    </row>
    <row r="61" spans="1:7" x14ac:dyDescent="0.2">
      <c r="E61" s="114"/>
    </row>
    <row r="62" spans="1:7" x14ac:dyDescent="0.2">
      <c r="E62" s="114"/>
    </row>
    <row r="63" spans="1:7" x14ac:dyDescent="0.2">
      <c r="E63" s="11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A81" s="155"/>
      <c r="B81" s="155"/>
    </row>
    <row r="82" spans="1:7" x14ac:dyDescent="0.2">
      <c r="A82" s="154"/>
      <c r="B82" s="154"/>
      <c r="C82" s="157"/>
      <c r="D82" s="157"/>
      <c r="E82" s="158"/>
      <c r="F82" s="157"/>
      <c r="G82" s="159"/>
    </row>
    <row r="83" spans="1:7" x14ac:dyDescent="0.2">
      <c r="A83" s="160"/>
      <c r="B83" s="160"/>
      <c r="C83" s="154"/>
      <c r="D83" s="154"/>
      <c r="E83" s="161"/>
      <c r="F83" s="154"/>
      <c r="G83" s="154"/>
    </row>
    <row r="84" spans="1:7" x14ac:dyDescent="0.2">
      <c r="A84" s="154"/>
      <c r="B84" s="154"/>
      <c r="C84" s="154"/>
      <c r="D84" s="154"/>
      <c r="E84" s="161"/>
      <c r="F84" s="154"/>
      <c r="G84" s="154"/>
    </row>
    <row r="85" spans="1:7" x14ac:dyDescent="0.2">
      <c r="A85" s="154"/>
      <c r="B85" s="154"/>
      <c r="C85" s="154"/>
      <c r="D85" s="154"/>
      <c r="E85" s="161"/>
      <c r="F85" s="154"/>
      <c r="G85" s="154"/>
    </row>
    <row r="86" spans="1:7" x14ac:dyDescent="0.2">
      <c r="A86" s="154"/>
      <c r="B86" s="154"/>
      <c r="C86" s="154"/>
      <c r="D86" s="154"/>
      <c r="E86" s="161"/>
      <c r="F86" s="154"/>
      <c r="G86" s="154"/>
    </row>
    <row r="87" spans="1:7" x14ac:dyDescent="0.2">
      <c r="A87" s="154"/>
      <c r="B87" s="154"/>
      <c r="C87" s="154"/>
      <c r="D87" s="154"/>
      <c r="E87" s="161"/>
      <c r="F87" s="154"/>
      <c r="G87" s="154"/>
    </row>
    <row r="88" spans="1:7" x14ac:dyDescent="0.2">
      <c r="A88" s="154"/>
      <c r="B88" s="154"/>
      <c r="C88" s="154"/>
      <c r="D88" s="154"/>
      <c r="E88" s="161"/>
      <c r="F88" s="154"/>
      <c r="G88" s="154"/>
    </row>
    <row r="89" spans="1:7" x14ac:dyDescent="0.2">
      <c r="A89" s="154"/>
      <c r="B89" s="154"/>
      <c r="C89" s="154"/>
      <c r="D89" s="154"/>
      <c r="E89" s="161"/>
      <c r="F89" s="154"/>
      <c r="G89" s="154"/>
    </row>
    <row r="90" spans="1:7" x14ac:dyDescent="0.2">
      <c r="A90" s="154"/>
      <c r="B90" s="154"/>
      <c r="C90" s="154"/>
      <c r="D90" s="154"/>
      <c r="E90" s="161"/>
      <c r="F90" s="154"/>
      <c r="G90" s="154"/>
    </row>
    <row r="91" spans="1:7" x14ac:dyDescent="0.2">
      <c r="A91" s="154"/>
      <c r="B91" s="154"/>
      <c r="C91" s="154"/>
      <c r="D91" s="154"/>
      <c r="E91" s="161"/>
      <c r="F91" s="154"/>
      <c r="G91" s="154"/>
    </row>
    <row r="92" spans="1:7" x14ac:dyDescent="0.2">
      <c r="A92" s="154"/>
      <c r="B92" s="154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  <row r="95" spans="1:7" x14ac:dyDescent="0.2">
      <c r="A95" s="154"/>
      <c r="B95" s="154"/>
      <c r="C95" s="154"/>
      <c r="D95" s="154"/>
      <c r="E95" s="161"/>
      <c r="F95" s="154"/>
      <c r="G95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1"/>
  <sheetViews>
    <sheetView showGridLines="0" showZeros="0" view="pageBreakPreview" zoomScaleNormal="100" zoomScaleSheetLayoutView="100" workbookViewId="0">
      <selection activeCell="F8" sqref="F8:F61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65" t="s">
        <v>57</v>
      </c>
      <c r="B1" s="265"/>
      <c r="C1" s="265"/>
      <c r="D1" s="265"/>
      <c r="E1" s="265"/>
      <c r="F1" s="265"/>
      <c r="G1" s="265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66" t="s">
        <v>5</v>
      </c>
      <c r="B3" s="267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68" t="s">
        <v>1</v>
      </c>
      <c r="B4" s="269"/>
      <c r="C4" s="124" t="s">
        <v>385</v>
      </c>
      <c r="D4" s="125"/>
      <c r="E4" s="270"/>
      <c r="F4" s="270"/>
      <c r="G4" s="271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231" t="s">
        <v>384</v>
      </c>
      <c r="C7" s="242" t="s">
        <v>383</v>
      </c>
      <c r="D7" s="243"/>
      <c r="E7" s="244"/>
      <c r="F7" s="244"/>
      <c r="G7" s="238"/>
      <c r="H7" s="140"/>
      <c r="I7" s="140"/>
      <c r="O7" s="141">
        <v>1</v>
      </c>
    </row>
    <row r="8" spans="1:104" x14ac:dyDescent="0.2">
      <c r="A8" s="175">
        <v>1</v>
      </c>
      <c r="B8" s="232" t="s">
        <v>244</v>
      </c>
      <c r="C8" s="224" t="s">
        <v>386</v>
      </c>
      <c r="D8" s="223" t="s">
        <v>152</v>
      </c>
      <c r="E8" s="222">
        <v>5</v>
      </c>
      <c r="F8" s="229"/>
      <c r="G8" s="239">
        <f t="shared" ref="G8:G22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75">
        <v>2</v>
      </c>
      <c r="B9" s="233" t="s">
        <v>382</v>
      </c>
      <c r="C9" s="224" t="s">
        <v>49</v>
      </c>
      <c r="D9" s="223" t="s">
        <v>152</v>
      </c>
      <c r="E9" s="222">
        <v>5</v>
      </c>
      <c r="F9" s="221"/>
      <c r="G9" s="240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75">
        <v>3</v>
      </c>
      <c r="B10" s="233" t="s">
        <v>381</v>
      </c>
      <c r="C10" s="224" t="s">
        <v>380</v>
      </c>
      <c r="D10" s="223" t="s">
        <v>152</v>
      </c>
      <c r="E10" s="222">
        <v>5</v>
      </c>
      <c r="F10" s="229"/>
      <c r="G10" s="240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75" t="s">
        <v>379</v>
      </c>
      <c r="B11" s="233" t="s">
        <v>378</v>
      </c>
      <c r="C11" s="224" t="s">
        <v>387</v>
      </c>
      <c r="D11" s="223" t="s">
        <v>152</v>
      </c>
      <c r="E11" s="222">
        <v>2</v>
      </c>
      <c r="F11" s="229"/>
      <c r="G11" s="240">
        <f t="shared" si="0"/>
        <v>0</v>
      </c>
      <c r="H11" s="140"/>
      <c r="I11" s="140"/>
      <c r="O11" s="141">
        <v>1</v>
      </c>
    </row>
    <row r="12" spans="1:104" x14ac:dyDescent="0.2">
      <c r="A12" s="175" t="s">
        <v>377</v>
      </c>
      <c r="B12" s="233" t="s">
        <v>376</v>
      </c>
      <c r="C12" s="224" t="s">
        <v>49</v>
      </c>
      <c r="D12" s="223" t="s">
        <v>152</v>
      </c>
      <c r="E12" s="222">
        <v>2</v>
      </c>
      <c r="F12" s="221"/>
      <c r="G12" s="240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75" t="s">
        <v>375</v>
      </c>
      <c r="B13" s="233" t="s">
        <v>374</v>
      </c>
      <c r="C13" s="224" t="s">
        <v>367</v>
      </c>
      <c r="D13" s="223" t="s">
        <v>152</v>
      </c>
      <c r="E13" s="222">
        <v>2</v>
      </c>
      <c r="F13" s="229"/>
      <c r="G13" s="240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75" t="s">
        <v>373</v>
      </c>
      <c r="B14" s="233" t="s">
        <v>372</v>
      </c>
      <c r="C14" s="224" t="s">
        <v>388</v>
      </c>
      <c r="D14" s="223" t="s">
        <v>152</v>
      </c>
      <c r="E14" s="222">
        <v>1</v>
      </c>
      <c r="F14" s="229"/>
      <c r="G14" s="240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75" t="s">
        <v>371</v>
      </c>
      <c r="B15" s="233" t="s">
        <v>370</v>
      </c>
      <c r="C15" s="224" t="s">
        <v>49</v>
      </c>
      <c r="D15" s="223" t="s">
        <v>152</v>
      </c>
      <c r="E15" s="222">
        <v>1</v>
      </c>
      <c r="F15" s="221"/>
      <c r="G15" s="240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75" t="s">
        <v>369</v>
      </c>
      <c r="B16" s="233" t="s">
        <v>368</v>
      </c>
      <c r="C16" s="224" t="s">
        <v>389</v>
      </c>
      <c r="D16" s="223" t="s">
        <v>152</v>
      </c>
      <c r="E16" s="222">
        <v>1</v>
      </c>
      <c r="F16" s="229"/>
      <c r="G16" s="240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75" t="s">
        <v>366</v>
      </c>
      <c r="B17" s="233" t="s">
        <v>365</v>
      </c>
      <c r="C17" s="224" t="s">
        <v>49</v>
      </c>
      <c r="D17" s="223" t="s">
        <v>152</v>
      </c>
      <c r="E17" s="222">
        <v>1</v>
      </c>
      <c r="F17" s="221"/>
      <c r="G17" s="240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75" t="s">
        <v>364</v>
      </c>
      <c r="B18" s="233" t="s">
        <v>363</v>
      </c>
      <c r="C18" s="224" t="s">
        <v>367</v>
      </c>
      <c r="D18" s="223" t="s">
        <v>152</v>
      </c>
      <c r="E18" s="222">
        <v>1</v>
      </c>
      <c r="F18" s="229"/>
      <c r="G18" s="240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230" t="s">
        <v>362</v>
      </c>
      <c r="B19" s="234" t="s">
        <v>361</v>
      </c>
      <c r="C19" s="224" t="s">
        <v>390</v>
      </c>
      <c r="D19" s="223" t="s">
        <v>152</v>
      </c>
      <c r="E19" s="222">
        <v>1</v>
      </c>
      <c r="F19" s="229"/>
      <c r="G19" s="241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75">
        <v>13</v>
      </c>
      <c r="B20" s="233" t="s">
        <v>360</v>
      </c>
      <c r="C20" s="224" t="s">
        <v>49</v>
      </c>
      <c r="D20" s="223" t="s">
        <v>152</v>
      </c>
      <c r="E20" s="222">
        <v>1</v>
      </c>
      <c r="F20" s="229"/>
      <c r="G20" s="240">
        <f t="shared" si="0"/>
        <v>0</v>
      </c>
      <c r="H20" s="140"/>
      <c r="I20" s="140"/>
      <c r="O20" s="141">
        <v>1</v>
      </c>
    </row>
    <row r="21" spans="1:104" ht="25.5" x14ac:dyDescent="0.2">
      <c r="A21" s="175">
        <v>14</v>
      </c>
      <c r="B21" s="233" t="s">
        <v>359</v>
      </c>
      <c r="C21" s="224" t="s">
        <v>391</v>
      </c>
      <c r="D21" s="223" t="s">
        <v>152</v>
      </c>
      <c r="E21" s="222">
        <v>1</v>
      </c>
      <c r="F21" s="229"/>
      <c r="G21" s="241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75">
        <v>15</v>
      </c>
      <c r="B22" s="233" t="s">
        <v>357</v>
      </c>
      <c r="C22" s="224" t="s">
        <v>49</v>
      </c>
      <c r="D22" s="223" t="s">
        <v>152</v>
      </c>
      <c r="E22" s="222">
        <v>1</v>
      </c>
      <c r="F22" s="221"/>
      <c r="G22" s="240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ht="25.5" x14ac:dyDescent="0.2">
      <c r="A23" s="230">
        <v>16</v>
      </c>
      <c r="B23" s="234" t="s">
        <v>354</v>
      </c>
      <c r="C23" s="224" t="s">
        <v>392</v>
      </c>
      <c r="D23" s="223" t="s">
        <v>152</v>
      </c>
      <c r="E23" s="222">
        <v>1</v>
      </c>
      <c r="F23" s="229"/>
      <c r="G23" s="240">
        <f t="shared" ref="G23:G25" si="6">E23*F23</f>
        <v>0</v>
      </c>
      <c r="H23" s="140"/>
      <c r="I23" s="140"/>
      <c r="O23" s="141">
        <v>1</v>
      </c>
    </row>
    <row r="24" spans="1:104" x14ac:dyDescent="0.2">
      <c r="A24" s="175">
        <v>17</v>
      </c>
      <c r="B24" s="233" t="s">
        <v>352</v>
      </c>
      <c r="C24" s="224" t="s">
        <v>49</v>
      </c>
      <c r="D24" s="223" t="s">
        <v>152</v>
      </c>
      <c r="E24" s="222">
        <v>1</v>
      </c>
      <c r="F24" s="221"/>
      <c r="G24" s="240">
        <f t="shared" si="6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75">
        <v>18</v>
      </c>
      <c r="B25" s="233" t="s">
        <v>351</v>
      </c>
      <c r="C25" s="224" t="s">
        <v>358</v>
      </c>
      <c r="D25" s="223"/>
      <c r="E25" s="222">
        <v>6</v>
      </c>
      <c r="F25" s="221"/>
      <c r="G25" s="240">
        <f t="shared" si="6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75">
        <v>19</v>
      </c>
      <c r="B26" s="233" t="s">
        <v>349</v>
      </c>
      <c r="C26" s="224" t="s">
        <v>356</v>
      </c>
      <c r="D26" s="223" t="s">
        <v>152</v>
      </c>
      <c r="E26" s="222">
        <v>1</v>
      </c>
      <c r="F26" s="221"/>
      <c r="G26" s="240">
        <f>E26*F26</f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71"/>
      <c r="B27" s="233"/>
      <c r="C27" s="224" t="s">
        <v>4</v>
      </c>
      <c r="D27" s="223" t="s">
        <v>4</v>
      </c>
      <c r="E27" s="222" t="s">
        <v>4</v>
      </c>
      <c r="F27" s="221"/>
      <c r="G27" s="241"/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71"/>
      <c r="B28" s="233"/>
      <c r="C28" s="227" t="s">
        <v>355</v>
      </c>
      <c r="D28" s="223" t="s">
        <v>4</v>
      </c>
      <c r="E28" s="222" t="s">
        <v>4</v>
      </c>
      <c r="F28" s="221"/>
      <c r="G28" s="240"/>
      <c r="H28" s="140"/>
      <c r="I28" s="140"/>
      <c r="O28" s="141">
        <v>1</v>
      </c>
    </row>
    <row r="29" spans="1:104" x14ac:dyDescent="0.2">
      <c r="A29" s="171">
        <v>20</v>
      </c>
      <c r="B29" s="233" t="s">
        <v>348</v>
      </c>
      <c r="C29" s="224" t="s">
        <v>353</v>
      </c>
      <c r="D29" s="223" t="s">
        <v>135</v>
      </c>
      <c r="E29" s="222">
        <v>160</v>
      </c>
      <c r="F29" s="221"/>
      <c r="G29" s="240">
        <f t="shared" ref="G29:G41" si="7">E29*F29</f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71">
        <v>21</v>
      </c>
      <c r="B30" s="233" t="s">
        <v>346</v>
      </c>
      <c r="C30" s="224" t="s">
        <v>49</v>
      </c>
      <c r="D30" s="223" t="s">
        <v>135</v>
      </c>
      <c r="E30" s="222">
        <v>160</v>
      </c>
      <c r="F30" s="221"/>
      <c r="G30" s="240">
        <f t="shared" si="7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71">
        <v>22</v>
      </c>
      <c r="B31" s="233" t="s">
        <v>345</v>
      </c>
      <c r="C31" s="224" t="s">
        <v>350</v>
      </c>
      <c r="D31" s="223" t="s">
        <v>135</v>
      </c>
      <c r="E31" s="222">
        <v>85</v>
      </c>
      <c r="F31" s="221"/>
      <c r="G31" s="240">
        <f t="shared" si="7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x14ac:dyDescent="0.2">
      <c r="A32" s="175">
        <v>23</v>
      </c>
      <c r="B32" s="232" t="s">
        <v>343</v>
      </c>
      <c r="C32" s="224" t="s">
        <v>49</v>
      </c>
      <c r="D32" s="223" t="s">
        <v>135</v>
      </c>
      <c r="E32" s="222">
        <v>85</v>
      </c>
      <c r="F32" s="221"/>
      <c r="G32" s="240">
        <f t="shared" si="7"/>
        <v>0</v>
      </c>
      <c r="H32" s="140"/>
      <c r="I32" s="140"/>
      <c r="O32" s="141">
        <v>1</v>
      </c>
    </row>
    <row r="33" spans="1:7" x14ac:dyDescent="0.2">
      <c r="A33" s="212">
        <v>24</v>
      </c>
      <c r="B33" s="235" t="s">
        <v>342</v>
      </c>
      <c r="C33" s="224" t="s">
        <v>393</v>
      </c>
      <c r="D33" s="223" t="s">
        <v>135</v>
      </c>
      <c r="E33" s="222">
        <v>35</v>
      </c>
      <c r="F33" s="221"/>
      <c r="G33" s="240">
        <f t="shared" si="7"/>
        <v>0</v>
      </c>
    </row>
    <row r="34" spans="1:7" x14ac:dyDescent="0.2">
      <c r="A34" s="212">
        <v>25</v>
      </c>
      <c r="B34" s="235" t="s">
        <v>340</v>
      </c>
      <c r="C34" s="224" t="s">
        <v>49</v>
      </c>
      <c r="D34" s="223" t="s">
        <v>135</v>
      </c>
      <c r="E34" s="222">
        <v>35</v>
      </c>
      <c r="F34" s="221"/>
      <c r="G34" s="240">
        <f t="shared" si="7"/>
        <v>0</v>
      </c>
    </row>
    <row r="35" spans="1:7" x14ac:dyDescent="0.2">
      <c r="A35" s="212">
        <v>26</v>
      </c>
      <c r="B35" s="235" t="s">
        <v>339</v>
      </c>
      <c r="C35" s="224" t="s">
        <v>347</v>
      </c>
      <c r="D35" s="223" t="s">
        <v>135</v>
      </c>
      <c r="E35" s="222">
        <v>75</v>
      </c>
      <c r="F35" s="221"/>
      <c r="G35" s="240">
        <f t="shared" si="7"/>
        <v>0</v>
      </c>
    </row>
    <row r="36" spans="1:7" x14ac:dyDescent="0.2">
      <c r="A36" s="212">
        <v>27</v>
      </c>
      <c r="B36" s="235" t="s">
        <v>337</v>
      </c>
      <c r="C36" s="224" t="s">
        <v>49</v>
      </c>
      <c r="D36" s="223" t="s">
        <v>135</v>
      </c>
      <c r="E36" s="222">
        <v>75</v>
      </c>
      <c r="F36" s="221"/>
      <c r="G36" s="240">
        <f t="shared" si="7"/>
        <v>0</v>
      </c>
    </row>
    <row r="37" spans="1:7" x14ac:dyDescent="0.2">
      <c r="A37" s="212">
        <v>28</v>
      </c>
      <c r="B37" s="235" t="s">
        <v>336</v>
      </c>
      <c r="C37" s="224" t="s">
        <v>344</v>
      </c>
      <c r="D37" s="223" t="s">
        <v>135</v>
      </c>
      <c r="E37" s="222">
        <v>25</v>
      </c>
      <c r="F37" s="221"/>
      <c r="G37" s="240">
        <f t="shared" si="7"/>
        <v>0</v>
      </c>
    </row>
    <row r="38" spans="1:7" x14ac:dyDescent="0.2">
      <c r="A38" s="212">
        <v>29</v>
      </c>
      <c r="B38" s="235" t="s">
        <v>333</v>
      </c>
      <c r="C38" s="224" t="s">
        <v>49</v>
      </c>
      <c r="D38" s="223" t="s">
        <v>135</v>
      </c>
      <c r="E38" s="222">
        <v>25</v>
      </c>
      <c r="F38" s="221"/>
      <c r="G38" s="240">
        <f t="shared" si="7"/>
        <v>0</v>
      </c>
    </row>
    <row r="39" spans="1:7" x14ac:dyDescent="0.2">
      <c r="A39" s="212">
        <v>30</v>
      </c>
      <c r="B39" s="235" t="s">
        <v>331</v>
      </c>
      <c r="C39" s="224" t="s">
        <v>341</v>
      </c>
      <c r="D39" s="223" t="s">
        <v>135</v>
      </c>
      <c r="E39" s="222">
        <v>10</v>
      </c>
      <c r="F39" s="221"/>
      <c r="G39" s="240">
        <f t="shared" si="7"/>
        <v>0</v>
      </c>
    </row>
    <row r="40" spans="1:7" x14ac:dyDescent="0.2">
      <c r="A40" s="212">
        <v>31</v>
      </c>
      <c r="B40" s="235" t="s">
        <v>330</v>
      </c>
      <c r="C40" s="224" t="s">
        <v>49</v>
      </c>
      <c r="D40" s="223" t="s">
        <v>135</v>
      </c>
      <c r="E40" s="222">
        <v>10</v>
      </c>
      <c r="F40" s="221"/>
      <c r="G40" s="240">
        <f t="shared" si="7"/>
        <v>0</v>
      </c>
    </row>
    <row r="41" spans="1:7" x14ac:dyDescent="0.2">
      <c r="A41" s="212">
        <v>32</v>
      </c>
      <c r="B41" s="235" t="s">
        <v>328</v>
      </c>
      <c r="C41" s="224" t="s">
        <v>338</v>
      </c>
      <c r="D41" s="223" t="s">
        <v>152</v>
      </c>
      <c r="E41" s="222">
        <v>65</v>
      </c>
      <c r="F41" s="221"/>
      <c r="G41" s="240">
        <f t="shared" si="7"/>
        <v>0</v>
      </c>
    </row>
    <row r="42" spans="1:7" x14ac:dyDescent="0.2">
      <c r="A42" s="212">
        <v>33</v>
      </c>
      <c r="B42" s="236" t="s">
        <v>325</v>
      </c>
      <c r="C42" s="224" t="s">
        <v>49</v>
      </c>
      <c r="D42" s="223" t="s">
        <v>334</v>
      </c>
      <c r="E42" s="222">
        <v>65</v>
      </c>
      <c r="F42" s="221"/>
      <c r="G42" s="240">
        <f t="shared" ref="G42:G44" si="8">E42*F42</f>
        <v>0</v>
      </c>
    </row>
    <row r="43" spans="1:7" x14ac:dyDescent="0.2">
      <c r="A43" s="212">
        <v>34</v>
      </c>
      <c r="B43" s="235" t="s">
        <v>324</v>
      </c>
      <c r="C43" s="224" t="s">
        <v>335</v>
      </c>
      <c r="D43" s="223" t="s">
        <v>334</v>
      </c>
      <c r="E43" s="222">
        <v>20</v>
      </c>
      <c r="F43" s="221"/>
      <c r="G43" s="240">
        <f t="shared" si="8"/>
        <v>0</v>
      </c>
    </row>
    <row r="44" spans="1:7" s="228" customFormat="1" x14ac:dyDescent="0.2">
      <c r="A44" s="226">
        <v>35</v>
      </c>
      <c r="B44" s="237" t="s">
        <v>323</v>
      </c>
      <c r="C44" s="224" t="s">
        <v>332</v>
      </c>
      <c r="D44" s="223" t="s">
        <v>152</v>
      </c>
      <c r="E44" s="222">
        <v>5</v>
      </c>
      <c r="F44" s="221"/>
      <c r="G44" s="240">
        <f t="shared" si="8"/>
        <v>0</v>
      </c>
    </row>
    <row r="45" spans="1:7" x14ac:dyDescent="0.2">
      <c r="A45" s="212">
        <v>36</v>
      </c>
      <c r="B45" s="235" t="s">
        <v>322</v>
      </c>
      <c r="C45" s="224" t="s">
        <v>49</v>
      </c>
      <c r="D45" s="223" t="s">
        <v>152</v>
      </c>
      <c r="E45" s="222">
        <v>5</v>
      </c>
      <c r="F45" s="221"/>
      <c r="G45" s="240">
        <f>E45*F45</f>
        <v>0</v>
      </c>
    </row>
    <row r="46" spans="1:7" x14ac:dyDescent="0.2">
      <c r="A46" s="212">
        <v>37</v>
      </c>
      <c r="B46" s="236" t="s">
        <v>320</v>
      </c>
      <c r="C46" s="224" t="s">
        <v>329</v>
      </c>
      <c r="D46" s="223" t="s">
        <v>152</v>
      </c>
      <c r="E46" s="222">
        <v>20</v>
      </c>
      <c r="F46" s="221"/>
      <c r="G46" s="240">
        <f>E46*F46</f>
        <v>0</v>
      </c>
    </row>
    <row r="47" spans="1:7" x14ac:dyDescent="0.2">
      <c r="A47" s="212">
        <v>38</v>
      </c>
      <c r="B47" s="235" t="s">
        <v>318</v>
      </c>
      <c r="C47" s="224" t="s">
        <v>327</v>
      </c>
      <c r="D47" s="223" t="s">
        <v>135</v>
      </c>
      <c r="E47" s="222">
        <v>50</v>
      </c>
      <c r="F47" s="221"/>
      <c r="G47" s="240">
        <f>E47*F47</f>
        <v>0</v>
      </c>
    </row>
    <row r="48" spans="1:7" x14ac:dyDescent="0.2">
      <c r="A48" s="226"/>
      <c r="B48" s="236"/>
      <c r="C48" s="224"/>
      <c r="D48" s="223"/>
      <c r="E48" s="222"/>
      <c r="F48" s="221"/>
      <c r="G48" s="240">
        <f>E48*F48</f>
        <v>0</v>
      </c>
    </row>
    <row r="49" spans="1:7" x14ac:dyDescent="0.2">
      <c r="A49" s="212"/>
      <c r="B49" s="235"/>
      <c r="C49" s="227" t="s">
        <v>394</v>
      </c>
      <c r="D49" s="223" t="s">
        <v>326</v>
      </c>
      <c r="E49" s="222" t="s">
        <v>4</v>
      </c>
      <c r="F49" s="221"/>
      <c r="G49" s="240"/>
    </row>
    <row r="50" spans="1:7" ht="51" x14ac:dyDescent="0.2">
      <c r="A50" s="226">
        <v>39</v>
      </c>
      <c r="B50" s="236" t="s">
        <v>316</v>
      </c>
      <c r="C50" s="224" t="s">
        <v>395</v>
      </c>
      <c r="D50" s="223" t="s">
        <v>152</v>
      </c>
      <c r="E50" s="222">
        <v>1</v>
      </c>
      <c r="F50" s="221"/>
      <c r="G50" s="241">
        <f>E50*F50</f>
        <v>0</v>
      </c>
    </row>
    <row r="51" spans="1:7" x14ac:dyDescent="0.2">
      <c r="A51" s="212">
        <v>40</v>
      </c>
      <c r="B51" s="235" t="s">
        <v>314</v>
      </c>
      <c r="C51" s="224" t="s">
        <v>49</v>
      </c>
      <c r="D51" s="223" t="s">
        <v>135</v>
      </c>
      <c r="E51" s="222">
        <v>1</v>
      </c>
      <c r="F51" s="221"/>
      <c r="G51" s="240">
        <f>F51</f>
        <v>0</v>
      </c>
    </row>
    <row r="52" spans="1:7" x14ac:dyDescent="0.2">
      <c r="A52" s="212">
        <v>41</v>
      </c>
      <c r="B52" s="235" t="s">
        <v>312</v>
      </c>
      <c r="C52" s="224" t="s">
        <v>396</v>
      </c>
      <c r="D52" s="223" t="s">
        <v>152</v>
      </c>
      <c r="E52" s="222">
        <v>1</v>
      </c>
      <c r="F52" s="221"/>
      <c r="G52" s="240">
        <f>F52</f>
        <v>0</v>
      </c>
    </row>
    <row r="53" spans="1:7" x14ac:dyDescent="0.2">
      <c r="A53" s="212">
        <v>42</v>
      </c>
      <c r="B53" s="237" t="s">
        <v>403</v>
      </c>
      <c r="C53" s="224" t="s">
        <v>321</v>
      </c>
      <c r="D53" s="223" t="s">
        <v>152</v>
      </c>
      <c r="E53" s="222">
        <v>1</v>
      </c>
      <c r="F53" s="221"/>
      <c r="G53" s="240">
        <f>F53</f>
        <v>0</v>
      </c>
    </row>
    <row r="54" spans="1:7" x14ac:dyDescent="0.2">
      <c r="A54" s="226">
        <v>43</v>
      </c>
      <c r="B54" s="236" t="s">
        <v>398</v>
      </c>
      <c r="C54" s="224" t="s">
        <v>319</v>
      </c>
      <c r="D54" s="223" t="s">
        <v>152</v>
      </c>
      <c r="E54" s="222">
        <v>1</v>
      </c>
      <c r="F54" s="221"/>
      <c r="G54" s="240">
        <f>F54</f>
        <v>0</v>
      </c>
    </row>
    <row r="55" spans="1:7" x14ac:dyDescent="0.2">
      <c r="A55" s="212"/>
      <c r="B55" s="235"/>
      <c r="C55" s="224"/>
      <c r="D55" s="223"/>
      <c r="E55" s="222"/>
      <c r="F55" s="221"/>
      <c r="G55" s="240">
        <f>E55*F55</f>
        <v>0</v>
      </c>
    </row>
    <row r="56" spans="1:7" x14ac:dyDescent="0.2">
      <c r="A56" s="245"/>
      <c r="B56" s="246"/>
      <c r="C56" s="227" t="s">
        <v>397</v>
      </c>
      <c r="D56" s="223"/>
      <c r="E56" s="222"/>
      <c r="F56" s="221"/>
      <c r="G56" s="247"/>
    </row>
    <row r="57" spans="1:7" x14ac:dyDescent="0.2">
      <c r="A57" s="212">
        <v>44</v>
      </c>
      <c r="B57" s="225" t="s">
        <v>399</v>
      </c>
      <c r="C57" s="224" t="s">
        <v>317</v>
      </c>
      <c r="D57" s="223" t="s">
        <v>27</v>
      </c>
      <c r="E57" s="222"/>
      <c r="F57" s="221"/>
      <c r="G57" s="249">
        <f>F57</f>
        <v>0</v>
      </c>
    </row>
    <row r="58" spans="1:7" x14ac:dyDescent="0.2">
      <c r="A58" s="212">
        <v>45</v>
      </c>
      <c r="B58" s="225" t="s">
        <v>400</v>
      </c>
      <c r="C58" s="224" t="s">
        <v>315</v>
      </c>
      <c r="D58" s="223" t="s">
        <v>27</v>
      </c>
      <c r="E58" s="222"/>
      <c r="F58" s="221"/>
      <c r="G58" s="249">
        <f t="shared" ref="G58:G60" si="9">F58</f>
        <v>0</v>
      </c>
    </row>
    <row r="59" spans="1:7" x14ac:dyDescent="0.2">
      <c r="A59" s="212">
        <v>46</v>
      </c>
      <c r="B59" s="225" t="s">
        <v>401</v>
      </c>
      <c r="C59" s="224" t="s">
        <v>313</v>
      </c>
      <c r="D59" s="223" t="s">
        <v>27</v>
      </c>
      <c r="E59" s="222"/>
      <c r="F59" s="221"/>
      <c r="G59" s="249">
        <f t="shared" si="9"/>
        <v>0</v>
      </c>
    </row>
    <row r="60" spans="1:7" x14ac:dyDescent="0.2">
      <c r="A60" s="212">
        <v>47</v>
      </c>
      <c r="B60" s="225" t="s">
        <v>402</v>
      </c>
      <c r="C60" s="248" t="s">
        <v>311</v>
      </c>
      <c r="D60" s="223"/>
      <c r="E60" s="222"/>
      <c r="F60" s="221"/>
      <c r="G60" s="249">
        <f t="shared" si="9"/>
        <v>0</v>
      </c>
    </row>
    <row r="61" spans="1:7" x14ac:dyDescent="0.2">
      <c r="A61" s="176"/>
      <c r="B61" s="211" t="s">
        <v>248</v>
      </c>
      <c r="C61" s="220" t="s">
        <v>310</v>
      </c>
      <c r="D61" s="176"/>
      <c r="E61" s="219"/>
      <c r="F61" s="176"/>
      <c r="G61" s="202">
        <f>SUM(G8:G60)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71</vt:i4>
      </vt:variant>
    </vt:vector>
  </HeadingPairs>
  <TitlesOfParts>
    <vt:vector size="78" baseType="lpstr">
      <vt:lpstr>Krycí list</vt:lpstr>
      <vt:lpstr>Rekapitulace</vt:lpstr>
      <vt:lpstr>100 stavební</vt:lpstr>
      <vt:lpstr>ZT 200</vt:lpstr>
      <vt:lpstr>400 UT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'400 UT'!Názvy_tisku</vt:lpstr>
      <vt:lpstr>'410 PS'!Názvy_tisku</vt:lpstr>
      <vt:lpstr>'700 MaR'!Názvy_tisku</vt:lpstr>
      <vt:lpstr>Rekapitulace!Názvy_tisku</vt:lpstr>
      <vt:lpstr>'ZT 200'!Názvy_tisku</vt:lpstr>
      <vt:lpstr>Objednatel</vt:lpstr>
      <vt:lpstr>'100 stavební'!Oblast_tisku</vt:lpstr>
      <vt:lpstr>'400 UT'!Oblast_tisku</vt:lpstr>
      <vt:lpstr>'410 PS'!Oblast_tisku</vt:lpstr>
      <vt:lpstr>'700 MaR'!Oblast_tisku</vt:lpstr>
      <vt:lpstr>'Krycí list'!Oblast_tisku</vt:lpstr>
      <vt:lpstr>Rekapitulace!Oblast_tisku</vt:lpstr>
      <vt:lpstr>'ZT 200'!Oblast_tisku</vt:lpstr>
      <vt:lpstr>PocetMJ</vt:lpstr>
      <vt:lpstr>Poznamka</vt:lpstr>
      <vt:lpstr>Projektant</vt:lpstr>
      <vt:lpstr>PSV</vt:lpstr>
      <vt:lpstr>'400 UT'!SloupecCC</vt:lpstr>
      <vt:lpstr>'410 PS'!SloupecCC</vt:lpstr>
      <vt:lpstr>'700 MaR'!SloupecCC</vt:lpstr>
      <vt:lpstr>'ZT 200'!SloupecCC</vt:lpstr>
      <vt:lpstr>SloupecCC</vt:lpstr>
      <vt:lpstr>'400 UT'!SloupecCisloPol</vt:lpstr>
      <vt:lpstr>'410 PS'!SloupecCisloPol</vt:lpstr>
      <vt:lpstr>'700 MaR'!SloupecCisloPol</vt:lpstr>
      <vt:lpstr>'ZT 200'!SloupecCisloPol</vt:lpstr>
      <vt:lpstr>SloupecCisloPol</vt:lpstr>
      <vt:lpstr>'400 UT'!SloupecJC</vt:lpstr>
      <vt:lpstr>'410 PS'!SloupecJC</vt:lpstr>
      <vt:lpstr>'700 MaR'!SloupecJC</vt:lpstr>
      <vt:lpstr>'ZT 200'!SloupecJC</vt:lpstr>
      <vt:lpstr>SloupecJC</vt:lpstr>
      <vt:lpstr>'400 UT'!SloupecMJ</vt:lpstr>
      <vt:lpstr>'410 PS'!SloupecMJ</vt:lpstr>
      <vt:lpstr>'700 MaR'!SloupecMJ</vt:lpstr>
      <vt:lpstr>'ZT 200'!SloupecMJ</vt:lpstr>
      <vt:lpstr>SloupecMJ</vt:lpstr>
      <vt:lpstr>'400 UT'!SloupecMnozstvi</vt:lpstr>
      <vt:lpstr>'410 PS'!SloupecMnozstvi</vt:lpstr>
      <vt:lpstr>'700 MaR'!SloupecMnozstvi</vt:lpstr>
      <vt:lpstr>'ZT 200'!SloupecMnozstvi</vt:lpstr>
      <vt:lpstr>SloupecMnozstvi</vt:lpstr>
      <vt:lpstr>'400 UT'!SloupecNazPol</vt:lpstr>
      <vt:lpstr>'410 PS'!SloupecNazPol</vt:lpstr>
      <vt:lpstr>'700 MaR'!SloupecNazPol</vt:lpstr>
      <vt:lpstr>'ZT 200'!SloupecNazPol</vt:lpstr>
      <vt:lpstr>SloupecNazPol</vt:lpstr>
      <vt:lpstr>'400 UT'!SloupecPC</vt:lpstr>
      <vt:lpstr>'410 PS'!SloupecPC</vt:lpstr>
      <vt:lpstr>'700 MaR'!SloupecPC</vt:lpstr>
      <vt:lpstr>'ZT 200'!SloupecPC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dcterms:created xsi:type="dcterms:W3CDTF">2011-10-08T17:48:39Z</dcterms:created>
  <dcterms:modified xsi:type="dcterms:W3CDTF">2011-11-03T17:56:01Z</dcterms:modified>
</cp:coreProperties>
</file>